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567" sheetId="52" r:id="rId4"/>
    <sheet name="1689" sheetId="54" r:id="rId5"/>
    <sheet name="1777" sheetId="56" r:id="rId6"/>
    <sheet name="1792" sheetId="57" r:id="rId7"/>
    <sheet name="1801" sheetId="58" r:id="rId8"/>
    <sheet name="1803 &amp; 1810" sheetId="59" r:id="rId9"/>
    <sheet name="1815" sheetId="61" r:id="rId10"/>
    <sheet name="1821" sheetId="62" r:id="rId11"/>
    <sheet name="1825" sheetId="63" r:id="rId12"/>
    <sheet name="1845" sheetId="64" r:id="rId13"/>
    <sheet name="1864, 1869 &amp; 1900" sheetId="67" r:id="rId14"/>
    <sheet name="1156" sheetId="31" state="hidden" r:id="rId15"/>
    <sheet name="1307" sheetId="35" state="hidden" r:id="rId16"/>
    <sheet name="1308" sheetId="36" state="hidden" r:id="rId17"/>
    <sheet name="1365" sheetId="39" state="hidden" r:id="rId18"/>
    <sheet name="1379" sheetId="41" state="hidden" r:id="rId19"/>
    <sheet name="1445" sheetId="46" state="hidden" r:id="rId20"/>
    <sheet name="1455" sheetId="47" state="hidden" r:id="rId21"/>
    <sheet name="1498" sheetId="49" state="hidden" r:id="rId22"/>
  </sheets>
  <calcPr calcId="145621"/>
</workbook>
</file>

<file path=xl/calcChain.xml><?xml version="1.0" encoding="utf-8"?>
<calcChain xmlns="http://schemas.openxmlformats.org/spreadsheetml/2006/main">
  <c r="I10" i="28" l="1"/>
  <c r="H10" i="28"/>
  <c r="I9" i="28"/>
  <c r="H9" i="28"/>
  <c r="I6" i="28"/>
  <c r="H6" i="28"/>
  <c r="I7" i="28"/>
  <c r="H7" i="28"/>
  <c r="C15" i="28" l="1"/>
  <c r="I5" i="28"/>
  <c r="M4" i="67" l="1"/>
  <c r="E11" i="28" l="1"/>
  <c r="E12" i="28"/>
  <c r="E13" i="28"/>
  <c r="E14" i="28"/>
  <c r="J6" i="28" l="1"/>
  <c r="H5" i="28" l="1"/>
  <c r="I4" i="28" l="1"/>
  <c r="H4" i="28"/>
  <c r="D15" i="28" l="1"/>
  <c r="E7" i="28"/>
  <c r="E8" i="28"/>
  <c r="E9" i="28"/>
  <c r="E10" i="28"/>
  <c r="E15" i="28" l="1"/>
  <c r="J10" i="28"/>
  <c r="J9" i="28"/>
  <c r="J4" i="28"/>
  <c r="I11" i="28"/>
  <c r="H11" i="28"/>
  <c r="J5" i="28"/>
  <c r="J7" i="28"/>
  <c r="J11" i="28" l="1"/>
  <c r="E4" i="28"/>
  <c r="E5" i="28"/>
  <c r="E6" i="28"/>
  <c r="I8" i="28" l="1"/>
  <c r="H8" i="28"/>
  <c r="J8" i="28" l="1"/>
</calcChain>
</file>

<file path=xl/sharedStrings.xml><?xml version="1.0" encoding="utf-8"?>
<sst xmlns="http://schemas.openxmlformats.org/spreadsheetml/2006/main" count="1045" uniqueCount="265">
  <si>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</si>
  <si>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</si>
  <si>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</si>
  <si>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</si>
  <si>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</si>
  <si>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</si>
  <si>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</si>
  <si>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</si>
  <si>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</si>
  <si>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</si>
  <si>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</si>
  <si>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</si>
  <si>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</si>
  <si>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</si>
  <si>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</si>
  <si>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</si>
  <si>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</si>
  <si>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</si>
  <si>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</si>
  <si>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</si>
  <si>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</si>
  <si>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</si>
  <si>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</si>
  <si>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</si>
  <si>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</si>
  <si>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</si>
  <si>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</si>
  <si>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</si>
  <si>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</si>
  <si>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</si>
  <si>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</si>
  <si>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</si>
  <si>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</si>
  <si>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</si>
  <si>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</si>
  <si>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</si>
  <si>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</si>
  <si>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</si>
  <si>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</si>
  <si>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</si>
  <si>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</si>
  <si>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</si>
  <si>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</si>
  <si>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</si>
  <si>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</si>
  <si>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</si>
  <si>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</si>
  <si>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</si>
  <si>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</si>
  <si>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</si>
  <si>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</si>
  <si>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</si>
  <si>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</si>
  <si>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</si>
  <si>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</si>
  <si>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</si>
  <si>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</si>
  <si>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</si>
  <si>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</si>
  <si>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</si>
  <si>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</si>
  <si>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</si>
  <si>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</si>
  <si>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</si>
  <si>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</si>
  <si>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</si>
  <si>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</si>
  <si>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</si>
  <si>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</si>
  <si>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</si>
  <si>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</si>
  <si>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</si>
  <si>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</si>
  <si>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</si>
  <si>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</si>
  <si>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</si>
  <si>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</si>
  <si>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</si>
  <si>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</si>
  <si>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</si>
  <si>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</si>
  <si>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</si>
  <si>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</si>
  <si>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</si>
  <si>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</si>
  <si>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</si>
  <si>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</si>
  <si>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</si>
  <si>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</si>
  <si>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</si>
  <si>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</si>
  <si>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</si>
  <si>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</si>
  <si>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</si>
  <si>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</si>
  <si>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</si>
  <si>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</si>
  <si>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</si>
  <si>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</si>
  <si>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</si>
  <si>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</si>
  <si>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</si>
  <si>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</si>
  <si>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</si>
  <si>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</si>
  <si>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</si>
  <si>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</si>
  <si>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</si>
  <si>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</si>
  <si>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</si>
  <si>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</si>
  <si>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</si>
  <si>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</si>
  <si>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</si>
  <si>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</si>
  <si>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</si>
  <si>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</si>
  <si>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</si>
  <si>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</si>
  <si>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</si>
  <si>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</si>
  <si>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Harris</t>
  </si>
  <si>
    <t>ESSF dc 1</t>
  </si>
  <si>
    <t>ESSF xc</t>
  </si>
  <si>
    <t>RRZ (2.8 ha); Reserves (0.7 ha)</t>
  </si>
  <si>
    <t>*average</t>
  </si>
  <si>
    <t>ICH mk 1</t>
  </si>
  <si>
    <t>LW/PLI</t>
  </si>
  <si>
    <t>RRZ (4.3 ha)</t>
  </si>
  <si>
    <t>SE/CW</t>
  </si>
  <si>
    <t>RRZ (0.9 ha)</t>
  </si>
  <si>
    <t>RRZ (0.1 ha)</t>
  </si>
  <si>
    <t>VQO (R) (10.3 ha)</t>
  </si>
  <si>
    <t xml:space="preserve">Original OGMA: </t>
  </si>
  <si>
    <t>Very old tall stands</t>
  </si>
  <si>
    <t>Very young stands</t>
  </si>
  <si>
    <t xml:space="preserve">Old, taller stands </t>
  </si>
  <si>
    <t>Very old, taller stand with interior forest</t>
  </si>
  <si>
    <t>Very old stands mostly in interior forest</t>
  </si>
  <si>
    <t>FDI/LW</t>
  </si>
  <si>
    <t>FDI/PLI</t>
  </si>
  <si>
    <t>Young to old, tall stands with some interior forest</t>
  </si>
  <si>
    <t>Proposed OGMA:</t>
  </si>
  <si>
    <t>Relocated to:</t>
  </si>
  <si>
    <t>Very old, tall stands</t>
  </si>
  <si>
    <t>PLI/LW</t>
  </si>
  <si>
    <t>Older, taller stands with coarse woody debris</t>
  </si>
  <si>
    <t>IDF mw 1</t>
  </si>
  <si>
    <t>FDI/LW/SE</t>
  </si>
  <si>
    <t>PLI/LW/FDI</t>
  </si>
  <si>
    <t>26.6*</t>
  </si>
  <si>
    <t>FDI/SE/CW</t>
  </si>
  <si>
    <t>Mature, taller stands in interior forest and some coarse woody debris</t>
  </si>
  <si>
    <t>LW/BL/PLI</t>
  </si>
  <si>
    <t>Yes</t>
  </si>
  <si>
    <t>SE/FDI/LW</t>
  </si>
  <si>
    <t>FDI/CW</t>
  </si>
  <si>
    <t>28.7*</t>
  </si>
  <si>
    <t>Terrain (3.0 ha); MDWR (2.3 ha)</t>
  </si>
  <si>
    <t>Trade-off:</t>
  </si>
  <si>
    <t>Notes: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</si>
  <si>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</si>
  <si>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</si>
  <si>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</si>
  <si>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</si>
  <si>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</si>
  <si>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</si>
  <si>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</si>
  <si>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Relocated</t>
  </si>
  <si>
    <t>WHA (5.3 ha); RRZ (0.6 ha)</t>
  </si>
  <si>
    <t xml:space="preserve">Wildlife habitat area (8-145) (100%) </t>
  </si>
  <si>
    <t>Some riparian areas (streams and wetland shorelines)</t>
  </si>
  <si>
    <t>NHLB for THLB</t>
  </si>
  <si>
    <t>Builds off existing OGMA 1561</t>
  </si>
  <si>
    <t>RELOCATED</t>
  </si>
  <si>
    <t>Close-up of Relocated and Proposed OGMA:</t>
  </si>
  <si>
    <t>SE/BL/PLI</t>
  </si>
  <si>
    <t>27.3*</t>
  </si>
  <si>
    <t>28.1*</t>
  </si>
  <si>
    <t>RRZ (14.7 ha)</t>
  </si>
  <si>
    <t>Riparian/lakeshore zone around Home Lake (100%)</t>
  </si>
  <si>
    <t>VQO (R) (14.7 ha)</t>
  </si>
  <si>
    <t>Builds off existing OGMA 1654</t>
  </si>
  <si>
    <t>Retention visual quality objective (100%) along shorline for Home Lake</t>
  </si>
  <si>
    <t>FDI/LW/PLI</t>
  </si>
  <si>
    <t>Terrain anchor (100%)</t>
  </si>
  <si>
    <t>Close-up of Relocated OGMA:</t>
  </si>
  <si>
    <t>Close-up of Proposed OGMA:</t>
  </si>
  <si>
    <t>28.6*</t>
  </si>
  <si>
    <t>Old, tall stands</t>
  </si>
  <si>
    <t>Very old, taller stands with interior forest conditions</t>
  </si>
  <si>
    <t>Terrain (0.9 ha); RRZ (0.4 ha)</t>
  </si>
  <si>
    <t>Some riparian (stream) and terrain anchors (6% and 13%)</t>
  </si>
  <si>
    <t>Builds off remaining portion of existing OGMA 1810 (portion proposed for relocation)</t>
  </si>
  <si>
    <t>Slightly younger stands</t>
  </si>
  <si>
    <t>Adjacent to Denison-Bonneau Provincial Park</t>
  </si>
  <si>
    <t>1803 &amp; 1810</t>
  </si>
  <si>
    <t>Terrain (0.1 ha)</t>
  </si>
  <si>
    <t>Added rare-old stands; minimal anchor</t>
  </si>
  <si>
    <t>Very old, tall stands with interior forest conditions and some rare-old</t>
  </si>
  <si>
    <t>Built off existing OGMA 1802</t>
  </si>
  <si>
    <t>Connects proposed OGMA 1801 (and existing OGMA 1810) to existing OGMA 1802</t>
  </si>
  <si>
    <t xml:space="preserve">Gained rare-old however younger stands </t>
  </si>
  <si>
    <t>Terrain (10.4 ha)</t>
  </si>
  <si>
    <t>Terrain (0.9 ha)</t>
  </si>
  <si>
    <t>Old, tall stands entirely in rare-old</t>
  </si>
  <si>
    <t>FDI/SE/PLI</t>
  </si>
  <si>
    <t>LW/PLI/SE</t>
  </si>
  <si>
    <t>SE/BL/CW</t>
  </si>
  <si>
    <t>Reserves (6.2 ha); RRZ (2.8 ha)</t>
  </si>
  <si>
    <t>Old to very old, taller stands with minor components of coarse woody debris</t>
  </si>
  <si>
    <t>Reserves (70%) and riparian (32%) anchors</t>
  </si>
  <si>
    <t>Builds of remainig portion of existing OGMA 1825</t>
  </si>
  <si>
    <t>FDI/LW/CW</t>
  </si>
  <si>
    <t>Mature tall stands in interior forest</t>
  </si>
  <si>
    <t>Mule deer winter range SIC stands (99%)</t>
  </si>
  <si>
    <t>Built off existing OGMA 1836 along gully/steeper slopes</t>
  </si>
  <si>
    <t>Mature, tall stands with some coarse woody debris and interior forest but less desirable species mix</t>
  </si>
  <si>
    <t>Original OGMA Polys (3.5 ha)</t>
  </si>
  <si>
    <t>Original OGMA Polys (4.8 ha)</t>
  </si>
  <si>
    <t>Original OGMA Polys (20.5 ha)</t>
  </si>
  <si>
    <t>Identified as Proposed OGMA 1803</t>
  </si>
  <si>
    <t>1864, 1869 &amp; 1900</t>
  </si>
  <si>
    <t>MDWR (21.2 ha)</t>
  </si>
  <si>
    <t>PLI/FDI</t>
  </si>
  <si>
    <t>Mature, taller stands with some interior forest and coarse woody debris</t>
  </si>
  <si>
    <t>Riparain (stream) (21%) and terrain (12%) anchors</t>
  </si>
  <si>
    <t>Builds off existing OGMA 1821 connecting to Duteau Creek</t>
  </si>
  <si>
    <t>RRZ (4.0 ha); Terrain (2.3 ha)</t>
  </si>
  <si>
    <t>SE/PLI/FDI</t>
  </si>
  <si>
    <t>PLI/SE/FDI</t>
  </si>
  <si>
    <t>RRZ (4.0 ha)</t>
  </si>
  <si>
    <t>VQO (R) (17.8 ha)</t>
  </si>
  <si>
    <t>Mature, tall stands with coarse woody debris and some interior forest</t>
  </si>
  <si>
    <t>Riparian (stream) (22%) anchor</t>
  </si>
  <si>
    <t>Connects Edwin Lake and Sinclare Lake withiin riparian area</t>
  </si>
  <si>
    <t>Original OGMA 1821 (1) (44.2 ha)</t>
  </si>
  <si>
    <t>Original OGMA 1821 (2) (12.0 ha)</t>
  </si>
  <si>
    <t>Identified in shapefile as Proposed OGMA 1864</t>
  </si>
  <si>
    <t>Relocated all of OGMA 1869 to avoid leaving 1.4 ha small, fragmented OGMA</t>
  </si>
  <si>
    <t>no rare-old stands</t>
  </si>
  <si>
    <t>LW/ACT</t>
  </si>
  <si>
    <t>MDWR (14.9 ha); RRZ (4.3 ha)</t>
  </si>
  <si>
    <t>Mature, taller stands with some interior forest conditions</t>
  </si>
  <si>
    <t>Mule deer winter range SIC stands (51%) and riparian (stream) (15%) anchors</t>
  </si>
  <si>
    <t>Builds off and connects existing OGMAs 1821 (portion remaining) and 1836</t>
  </si>
  <si>
    <t>Replacement OGMA 1821 (1) (44.9 ha)</t>
  </si>
  <si>
    <t>RRZ (0.7 ha); Reserves (0.4 ha)</t>
  </si>
  <si>
    <t>FDI/SE</t>
  </si>
  <si>
    <t>FDI/BL</t>
  </si>
  <si>
    <t>FDI/SE/LW</t>
  </si>
  <si>
    <t>Proposed OGMA (1):</t>
  </si>
  <si>
    <t>Proposed OGMA (2):</t>
  </si>
  <si>
    <t>Relocated to (1):</t>
  </si>
  <si>
    <t>Relocated to (2):</t>
  </si>
  <si>
    <t>Mature to old, tall stands with some rare-old stands and interior forest conditions</t>
  </si>
  <si>
    <t>Builds off and connects existing OGMAs 102, 1767 and 1755</t>
  </si>
  <si>
    <t>Riparian areas adjacent to wetlands and including some streams</t>
  </si>
  <si>
    <t>Slighlty younger stands</t>
  </si>
  <si>
    <t>Replacement OGMA 1821 (2) (12.1 ha)</t>
  </si>
  <si>
    <t>MDWR (3.6 ha); RRZ (1.9 ha)</t>
  </si>
  <si>
    <t>Mature, tall stands with interior forest conditions</t>
  </si>
  <si>
    <t>Builds off existing OGMAs 1821 and 1836, and proposed OGMA 1864 (if OGMA 1864 is not approved need to adjust area selected for this OGMA)</t>
  </si>
  <si>
    <t>Close-up of OGMA 1821 (1):</t>
  </si>
  <si>
    <t>Close-up of OGMA 1821 (2):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</si>
</sst>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2" fillId="0" borderId="4" xfId="0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0" fillId="0" borderId="60" xfId="0" applyFont="1" applyBorder="1" applyAlignment="1">
      <alignment wrapText="1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6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164" fontId="0" fillId="2" borderId="78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/>
    </xf>
    <xf numFmtId="164" fontId="0" fillId="0" borderId="55" xfId="0" applyNumberFormat="1" applyFill="1" applyBorder="1" applyAlignment="1">
      <alignment horizontal="right"/>
    </xf>
    <xf numFmtId="0" fontId="0" fillId="0" borderId="79" xfId="0" applyBorder="1" applyAlignment="1">
      <alignment horizontal="center"/>
    </xf>
    <xf numFmtId="164" fontId="0" fillId="2" borderId="81" xfId="0" applyNumberFormat="1" applyFill="1" applyBorder="1" applyAlignment="1">
      <alignment horizontal="center"/>
    </xf>
    <xf numFmtId="164" fontId="0" fillId="0" borderId="77" xfId="0" applyNumberFormat="1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2" xfId="0" applyBorder="1" applyAlignment="1">
      <alignment horizontal="center" vertical="center"/>
    </xf>
    <xf numFmtId="164" fontId="0" fillId="0" borderId="79" xfId="0" applyNumberFormat="1" applyBorder="1" applyAlignment="1">
      <alignment horizontal="center"/>
    </xf>
    <xf numFmtId="0" fontId="0" fillId="0" borderId="82" xfId="0" applyBorder="1" applyAlignment="1">
      <alignment horizontal="center" vertical="center" wrapText="1"/>
    </xf>
    <xf numFmtId="0" fontId="0" fillId="0" borderId="83" xfId="0" applyBorder="1" applyAlignment="1">
      <alignment horizontal="center"/>
    </xf>
    <xf numFmtId="0" fontId="0" fillId="0" borderId="79" xfId="0" applyBorder="1" applyAlignment="1">
      <alignment horizontal="center" vertical="center" wrapText="1"/>
    </xf>
    <xf numFmtId="0" fontId="1" fillId="3" borderId="80" xfId="0" applyFont="1" applyFill="1" applyBorder="1" applyAlignment="1"/>
    <xf numFmtId="0" fontId="0" fillId="0" borderId="0" xfId="0" applyFont="1"/>
    <xf numFmtId="0" fontId="0" fillId="14" borderId="3" xfId="0" applyFill="1" applyBorder="1" applyAlignment="1">
      <alignment vertical="top"/>
    </xf>
    <xf numFmtId="0" fontId="2" fillId="2" borderId="65" xfId="0" applyFont="1" applyFill="1" applyBorder="1"/>
    <xf numFmtId="0" fontId="0" fillId="14" borderId="0" xfId="0" applyFill="1" applyBorder="1" applyAlignment="1">
      <alignment vertical="top"/>
    </xf>
    <xf numFmtId="0" fontId="8" fillId="10" borderId="65" xfId="0" applyFont="1" applyFill="1" applyBorder="1" applyAlignment="1">
      <alignment vertical="top"/>
    </xf>
    <xf numFmtId="0" fontId="0" fillId="0" borderId="64" xfId="0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2" borderId="46" xfId="0" applyNumberFormat="1" applyFill="1" applyBorder="1" applyAlignment="1">
      <alignment horizontal="center" vertical="center"/>
    </xf>
    <xf numFmtId="0" fontId="0" fillId="0" borderId="0" xfId="0" applyBorder="1"/>
    <xf numFmtId="0" fontId="8" fillId="2" borderId="0" xfId="0" applyFont="1" applyFill="1" applyBorder="1" applyAlignment="1">
      <alignment vertical="top"/>
    </xf>
    <xf numFmtId="0" fontId="0" fillId="0" borderId="77" xfId="0" applyBorder="1" applyAlignment="1">
      <alignment horizontal="center"/>
    </xf>
    <xf numFmtId="0" fontId="0" fillId="0" borderId="71" xfId="0" applyBorder="1" applyAlignment="1">
      <alignment horizontal="center"/>
    </xf>
    <xf numFmtId="0" fontId="2" fillId="0" borderId="4" xfId="0" applyFont="1" applyBorder="1" applyAlignment="1"/>
    <xf numFmtId="0" fontId="2" fillId="0" borderId="1" xfId="0" applyFont="1" applyBorder="1" applyAlignment="1"/>
    <xf numFmtId="164" fontId="0" fillId="2" borderId="84" xfId="0" applyNumberFormat="1" applyFill="1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0" fillId="14" borderId="51" xfId="0" applyFill="1" applyBorder="1"/>
    <xf numFmtId="0" fontId="5" fillId="2" borderId="51" xfId="0" applyFont="1" applyFill="1" applyBorder="1" applyAlignment="1">
      <alignment vertical="top"/>
    </xf>
    <xf numFmtId="164" fontId="0" fillId="2" borderId="65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1" xfId="0" applyBorder="1" applyAlignment="1">
      <alignment horizontal="center" vertical="center" wrapText="1"/>
    </xf>
    <xf numFmtId="0" fontId="0" fillId="0" borderId="56" xfId="0" applyFill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65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47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mp"/><Relationship Id="rId1" Type="http://schemas.openxmlformats.org/officeDocument/2006/relationships/image" Target="../media/image7.tmp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mp"/><Relationship Id="rId1" Type="http://schemas.openxmlformats.org/officeDocument/2006/relationships/image" Target="../media/image9.tm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mp"/><Relationship Id="rId1" Type="http://schemas.openxmlformats.org/officeDocument/2006/relationships/image" Target="../media/image11.tmp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tmp"/><Relationship Id="rId2" Type="http://schemas.openxmlformats.org/officeDocument/2006/relationships/image" Target="../media/image14.tmp"/><Relationship Id="rId1" Type="http://schemas.openxmlformats.org/officeDocument/2006/relationships/image" Target="../media/image13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tmp"/><Relationship Id="rId1" Type="http://schemas.openxmlformats.org/officeDocument/2006/relationships/image" Target="../media/image16.tmp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tmp"/><Relationship Id="rId1" Type="http://schemas.openxmlformats.org/officeDocument/2006/relationships/image" Target="../media/image18.tmp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mp"/><Relationship Id="rId2" Type="http://schemas.openxmlformats.org/officeDocument/2006/relationships/image" Target="../media/image21.tmp"/><Relationship Id="rId1" Type="http://schemas.openxmlformats.org/officeDocument/2006/relationships/image" Target="../media/image20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59532</xdr:colOff>
      <xdr:row>2</xdr:row>
      <xdr:rowOff>71438</xdr:rowOff>
    </xdr:from>
    <xdr:to>
      <xdr:col>22</xdr:col>
      <xdr:colOff>119063</xdr:colOff>
      <xdr:row>40</xdr:row>
      <xdr:rowOff>179705</xdr:rowOff>
    </xdr:to>
    <xdr:grpSp>
      <xdr:nvGrpSpPr>
        <xdr:cNvPr id="7" name="Group 6"/>
        <xdr:cNvGrpSpPr/>
      </xdr:nvGrpSpPr>
      <xdr:grpSpPr>
        <a:xfrm>
          <a:off x="8167688" y="523876"/>
          <a:ext cx="9584531" cy="7478235"/>
          <a:chOff x="8167688" y="523876"/>
          <a:chExt cx="9584531" cy="747823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67688" y="523876"/>
            <a:ext cx="9584531" cy="747823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394413">
            <a:off x="12537369" y="4426809"/>
            <a:ext cx="797141" cy="63055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4836025">
            <a:off x="12737557" y="3209262"/>
            <a:ext cx="724723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201650" y="3852862"/>
            <a:ext cx="2381" cy="51673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23</xdr:col>
      <xdr:colOff>83345</xdr:colOff>
      <xdr:row>2</xdr:row>
      <xdr:rowOff>59531</xdr:rowOff>
    </xdr:from>
    <xdr:to>
      <xdr:col>36</xdr:col>
      <xdr:colOff>482377</xdr:colOff>
      <xdr:row>40</xdr:row>
      <xdr:rowOff>95250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23720" y="511969"/>
          <a:ext cx="8292876" cy="74056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59531</xdr:rowOff>
    </xdr:from>
    <xdr:to>
      <xdr:col>25</xdr:col>
      <xdr:colOff>106284</xdr:colOff>
      <xdr:row>41</xdr:row>
      <xdr:rowOff>23813</xdr:rowOff>
    </xdr:to>
    <xdr:grpSp>
      <xdr:nvGrpSpPr>
        <xdr:cNvPr id="7" name="Group 6"/>
        <xdr:cNvGrpSpPr/>
      </xdr:nvGrpSpPr>
      <xdr:grpSpPr>
        <a:xfrm>
          <a:off x="7858125" y="511969"/>
          <a:ext cx="10143253" cy="7524750"/>
          <a:chOff x="7858125" y="511969"/>
          <a:chExt cx="10143253" cy="7524750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58125" y="511969"/>
            <a:ext cx="10143253" cy="7524750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2058650" y="4488656"/>
            <a:ext cx="1204912" cy="85724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5079983">
            <a:off x="13730656" y="3579559"/>
            <a:ext cx="1251933" cy="56663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2989719" y="3876675"/>
            <a:ext cx="962025" cy="5643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26</xdr:col>
      <xdr:colOff>107155</xdr:colOff>
      <xdr:row>2</xdr:row>
      <xdr:rowOff>83343</xdr:rowOff>
    </xdr:from>
    <xdr:to>
      <xdr:col>39</xdr:col>
      <xdr:colOff>277573</xdr:colOff>
      <xdr:row>38</xdr:row>
      <xdr:rowOff>49181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09468" y="535781"/>
          <a:ext cx="8064261" cy="694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95143</xdr:colOff>
      <xdr:row>2</xdr:row>
      <xdr:rowOff>71438</xdr:rowOff>
    </xdr:from>
    <xdr:to>
      <xdr:col>22</xdr:col>
      <xdr:colOff>462379</xdr:colOff>
      <xdr:row>37</xdr:row>
      <xdr:rowOff>166687</xdr:rowOff>
    </xdr:to>
    <xdr:grpSp>
      <xdr:nvGrpSpPr>
        <xdr:cNvPr id="11" name="Group 10"/>
        <xdr:cNvGrpSpPr/>
      </xdr:nvGrpSpPr>
      <xdr:grpSpPr>
        <a:xfrm>
          <a:off x="7512737" y="523876"/>
          <a:ext cx="9285017" cy="6881811"/>
          <a:chOff x="7512737" y="523876"/>
          <a:chExt cx="9285017" cy="7072311"/>
        </a:xfrm>
      </xdr:grpSpPr>
      <xdr:pic>
        <xdr:nvPicPr>
          <xdr:cNvPr id="7" name="Picture 6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12737" y="523876"/>
            <a:ext cx="9285017" cy="7072311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2680156" y="4643437"/>
            <a:ext cx="1202531" cy="104774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472363">
            <a:off x="10042991" y="2679558"/>
            <a:ext cx="1775351" cy="129493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1701463" y="3865305"/>
            <a:ext cx="1073943" cy="89719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119062</xdr:colOff>
      <xdr:row>2</xdr:row>
      <xdr:rowOff>107156</xdr:rowOff>
    </xdr:from>
    <xdr:to>
      <xdr:col>23</xdr:col>
      <xdr:colOff>180043</xdr:colOff>
      <xdr:row>39</xdr:row>
      <xdr:rowOff>35719</xdr:rowOff>
    </xdr:to>
    <xdr:grpSp>
      <xdr:nvGrpSpPr>
        <xdr:cNvPr id="14" name="Group 13"/>
        <xdr:cNvGrpSpPr/>
      </xdr:nvGrpSpPr>
      <xdr:grpSpPr>
        <a:xfrm>
          <a:off x="7941468" y="559594"/>
          <a:ext cx="9585981" cy="7108031"/>
          <a:chOff x="7941468" y="559594"/>
          <a:chExt cx="9585981" cy="7108031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41468" y="559594"/>
            <a:ext cx="9585981" cy="7108031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4644687" y="4107656"/>
            <a:ext cx="916781" cy="132159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940511">
            <a:off x="9888745" y="2541345"/>
            <a:ext cx="1381575" cy="119079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1237120" y="3531393"/>
            <a:ext cx="3324224" cy="94535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83344</xdr:colOff>
      <xdr:row>2</xdr:row>
      <xdr:rowOff>107156</xdr:rowOff>
    </xdr:from>
    <xdr:to>
      <xdr:col>23</xdr:col>
      <xdr:colOff>137408</xdr:colOff>
      <xdr:row>40</xdr:row>
      <xdr:rowOff>107156</xdr:rowOff>
    </xdr:to>
    <xdr:grpSp>
      <xdr:nvGrpSpPr>
        <xdr:cNvPr id="7" name="Group 6"/>
        <xdr:cNvGrpSpPr/>
      </xdr:nvGrpSpPr>
      <xdr:grpSpPr>
        <a:xfrm>
          <a:off x="8239125" y="559594"/>
          <a:ext cx="10186283" cy="7369968"/>
          <a:chOff x="8239125" y="559594"/>
          <a:chExt cx="10186283" cy="7369968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39125" y="559594"/>
            <a:ext cx="10186283" cy="7369968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3023056" y="3905249"/>
            <a:ext cx="771525" cy="57150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703969" y="4369594"/>
            <a:ext cx="571499" cy="55959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3261182" y="4524375"/>
            <a:ext cx="228599" cy="34051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95250</xdr:colOff>
      <xdr:row>2</xdr:row>
      <xdr:rowOff>107156</xdr:rowOff>
    </xdr:from>
    <xdr:to>
      <xdr:col>39</xdr:col>
      <xdr:colOff>444281</xdr:colOff>
      <xdr:row>40</xdr:row>
      <xdr:rowOff>34667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90469" y="559594"/>
          <a:ext cx="9457312" cy="72974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2</xdr:row>
      <xdr:rowOff>59532</xdr:rowOff>
    </xdr:from>
    <xdr:to>
      <xdr:col>22</xdr:col>
      <xdr:colOff>496619</xdr:colOff>
      <xdr:row>39</xdr:row>
      <xdr:rowOff>142876</xdr:rowOff>
    </xdr:to>
    <xdr:grpSp>
      <xdr:nvGrpSpPr>
        <xdr:cNvPr id="7" name="Group 6"/>
        <xdr:cNvGrpSpPr/>
      </xdr:nvGrpSpPr>
      <xdr:grpSpPr>
        <a:xfrm>
          <a:off x="7917656" y="511970"/>
          <a:ext cx="9319151" cy="7250906"/>
          <a:chOff x="7917656" y="511970"/>
          <a:chExt cx="9319151" cy="7262812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17656" y="511970"/>
            <a:ext cx="9319151" cy="726281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832488">
            <a:off x="12496561" y="4204473"/>
            <a:ext cx="771525" cy="36269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1680031" y="4107656"/>
            <a:ext cx="428624" cy="39528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2141994" y="4400549"/>
            <a:ext cx="431006" cy="5238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107156</xdr:colOff>
      <xdr:row>2</xdr:row>
      <xdr:rowOff>47626</xdr:rowOff>
    </xdr:from>
    <xdr:to>
      <xdr:col>37</xdr:col>
      <xdr:colOff>244048</xdr:colOff>
      <xdr:row>38</xdr:row>
      <xdr:rowOff>144602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61781" y="500064"/>
          <a:ext cx="8030736" cy="70740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</xdr:colOff>
      <xdr:row>2</xdr:row>
      <xdr:rowOff>71437</xdr:rowOff>
    </xdr:from>
    <xdr:to>
      <xdr:col>25</xdr:col>
      <xdr:colOff>363488</xdr:colOff>
      <xdr:row>44</xdr:row>
      <xdr:rowOff>151165</xdr:rowOff>
    </xdr:to>
    <xdr:grpSp>
      <xdr:nvGrpSpPr>
        <xdr:cNvPr id="7" name="Group 6"/>
        <xdr:cNvGrpSpPr/>
      </xdr:nvGrpSpPr>
      <xdr:grpSpPr>
        <a:xfrm>
          <a:off x="8024812" y="523875"/>
          <a:ext cx="11031489" cy="8211696"/>
          <a:chOff x="8024812" y="523875"/>
          <a:chExt cx="11031489" cy="8211696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24812" y="523875"/>
            <a:ext cx="11031489" cy="8211696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8786813" y="7893844"/>
            <a:ext cx="702468" cy="47625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4200873">
            <a:off x="17290414" y="1086657"/>
            <a:ext cx="718108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9453562" y="1662112"/>
            <a:ext cx="8070057" cy="623173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26</xdr:col>
      <xdr:colOff>69391</xdr:colOff>
      <xdr:row>2</xdr:row>
      <xdr:rowOff>83343</xdr:rowOff>
    </xdr:from>
    <xdr:to>
      <xdr:col>40</xdr:col>
      <xdr:colOff>137917</xdr:colOff>
      <xdr:row>35</xdr:row>
      <xdr:rowOff>107156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9422" y="535781"/>
          <a:ext cx="8569589" cy="6429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107157</xdr:colOff>
      <xdr:row>2</xdr:row>
      <xdr:rowOff>83343</xdr:rowOff>
    </xdr:from>
    <xdr:to>
      <xdr:col>29</xdr:col>
      <xdr:colOff>563284</xdr:colOff>
      <xdr:row>45</xdr:row>
      <xdr:rowOff>58308</xdr:rowOff>
    </xdr:to>
    <xdr:grpSp>
      <xdr:nvGrpSpPr>
        <xdr:cNvPr id="28" name="Group 27"/>
        <xdr:cNvGrpSpPr/>
      </xdr:nvGrpSpPr>
      <xdr:grpSpPr>
        <a:xfrm>
          <a:off x="14716126" y="535781"/>
          <a:ext cx="9373908" cy="8297433"/>
          <a:chOff x="14716126" y="535781"/>
          <a:chExt cx="9373908" cy="829743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16126" y="535781"/>
            <a:ext cx="9373908" cy="829743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7811439">
            <a:off x="19998861" y="4129296"/>
            <a:ext cx="711703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9419096" y="3357562"/>
            <a:ext cx="916779" cy="107156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Oval 5"/>
          <xdr:cNvSpPr/>
        </xdr:nvSpPr>
        <xdr:spPr>
          <a:xfrm rot="5400000">
            <a:off x="19492900" y="2914665"/>
            <a:ext cx="435794" cy="65484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18668999" y="3786189"/>
            <a:ext cx="666163" cy="2381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1821 (1)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18714243" y="2878932"/>
            <a:ext cx="666163" cy="2381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1821 (2)</a:t>
            </a:r>
          </a:p>
        </xdr:txBody>
      </xdr:sp>
      <xdr:sp macro="" textlink="">
        <xdr:nvSpPr>
          <xdr:cNvPr id="10" name="Oval 9"/>
          <xdr:cNvSpPr/>
        </xdr:nvSpPr>
        <xdr:spPr>
          <a:xfrm rot="7204346">
            <a:off x="18275743" y="5087639"/>
            <a:ext cx="1671084" cy="77736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Oval 10"/>
          <xdr:cNvSpPr/>
        </xdr:nvSpPr>
        <xdr:spPr>
          <a:xfrm rot="20471297">
            <a:off x="20916631" y="2086470"/>
            <a:ext cx="877236" cy="48735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Oval 11"/>
          <xdr:cNvSpPr/>
        </xdr:nvSpPr>
        <xdr:spPr>
          <a:xfrm rot="8158296">
            <a:off x="17875877" y="6742380"/>
            <a:ext cx="712166" cy="65795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21688424" y="1733551"/>
            <a:ext cx="666163" cy="2381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1821 (2)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17845086" y="5474496"/>
            <a:ext cx="666163" cy="2381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1821 (2)</a:t>
            </a:r>
          </a:p>
        </xdr:txBody>
      </xdr:sp>
      <xdr:cxnSp macro="">
        <xdr:nvCxnSpPr>
          <xdr:cNvPr id="15" name="Straight Arrow Connector 14"/>
          <xdr:cNvCxnSpPr/>
        </xdr:nvCxnSpPr>
        <xdr:spPr>
          <a:xfrm flipV="1">
            <a:off x="20035837" y="2500312"/>
            <a:ext cx="823913" cy="56911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" name="Straight Arrow Connector 17"/>
          <xdr:cNvCxnSpPr/>
        </xdr:nvCxnSpPr>
        <xdr:spPr>
          <a:xfrm flipH="1">
            <a:off x="18776156" y="4560094"/>
            <a:ext cx="1119188" cy="221456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Straight Arrow Connector 19"/>
          <xdr:cNvCxnSpPr/>
        </xdr:nvCxnSpPr>
        <xdr:spPr>
          <a:xfrm flipH="1">
            <a:off x="19490531" y="4445793"/>
            <a:ext cx="207169" cy="2928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Straight Arrow Connector 20"/>
          <xdr:cNvCxnSpPr/>
        </xdr:nvCxnSpPr>
        <xdr:spPr>
          <a:xfrm>
            <a:off x="20350163" y="3717131"/>
            <a:ext cx="140493" cy="283369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31</xdr:col>
      <xdr:colOff>96599</xdr:colOff>
      <xdr:row>2</xdr:row>
      <xdr:rowOff>95251</xdr:rowOff>
    </xdr:from>
    <xdr:to>
      <xdr:col>41</xdr:col>
      <xdr:colOff>515373</xdr:colOff>
      <xdr:row>38</xdr:row>
      <xdr:rowOff>107157</xdr:rowOff>
    </xdr:to>
    <xdr:pic>
      <xdr:nvPicPr>
        <xdr:cNvPr id="29" name="Picture 2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37787" y="547689"/>
          <a:ext cx="6490961" cy="6988968"/>
        </a:xfrm>
        <a:prstGeom prst="rect">
          <a:avLst/>
        </a:prstGeom>
      </xdr:spPr>
    </xdr:pic>
    <xdr:clientData/>
  </xdr:twoCellAnchor>
  <xdr:twoCellAnchor editAs="oneCell">
    <xdr:from>
      <xdr:col>31</xdr:col>
      <xdr:colOff>107156</xdr:colOff>
      <xdr:row>40</xdr:row>
      <xdr:rowOff>83345</xdr:rowOff>
    </xdr:from>
    <xdr:to>
      <xdr:col>41</xdr:col>
      <xdr:colOff>506816</xdr:colOff>
      <xdr:row>67</xdr:row>
      <xdr:rowOff>95251</xdr:rowOff>
    </xdr:to>
    <xdr:pic>
      <xdr:nvPicPr>
        <xdr:cNvPr id="30" name="Picture 29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8344" y="7893845"/>
          <a:ext cx="6471847" cy="51673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71438</xdr:colOff>
      <xdr:row>2</xdr:row>
      <xdr:rowOff>59531</xdr:rowOff>
    </xdr:from>
    <xdr:to>
      <xdr:col>22</xdr:col>
      <xdr:colOff>459739</xdr:colOff>
      <xdr:row>39</xdr:row>
      <xdr:rowOff>11906</xdr:rowOff>
    </xdr:to>
    <xdr:grpSp>
      <xdr:nvGrpSpPr>
        <xdr:cNvPr id="7" name="Group 6"/>
        <xdr:cNvGrpSpPr/>
      </xdr:nvGrpSpPr>
      <xdr:grpSpPr>
        <a:xfrm>
          <a:off x="8024813" y="511969"/>
          <a:ext cx="9306082" cy="7131843"/>
          <a:chOff x="8024813" y="511969"/>
          <a:chExt cx="9306082" cy="713184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24813" y="511969"/>
            <a:ext cx="9306082" cy="713184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3704056">
            <a:off x="11945362" y="3265624"/>
            <a:ext cx="1304321" cy="62180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930188" y="3345656"/>
            <a:ext cx="761999" cy="85725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2787312" y="3178969"/>
            <a:ext cx="521495" cy="9048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23</xdr:col>
      <xdr:colOff>95251</xdr:colOff>
      <xdr:row>2</xdr:row>
      <xdr:rowOff>83344</xdr:rowOff>
    </xdr:from>
    <xdr:to>
      <xdr:col>38</xdr:col>
      <xdr:colOff>214314</xdr:colOff>
      <xdr:row>35</xdr:row>
      <xdr:rowOff>91292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3626" y="535782"/>
          <a:ext cx="9227344" cy="64135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83344</xdr:colOff>
      <xdr:row>2</xdr:row>
      <xdr:rowOff>71437</xdr:rowOff>
    </xdr:from>
    <xdr:to>
      <xdr:col>24</xdr:col>
      <xdr:colOff>533521</xdr:colOff>
      <xdr:row>37</xdr:row>
      <xdr:rowOff>119062</xdr:rowOff>
    </xdr:to>
    <xdr:grpSp>
      <xdr:nvGrpSpPr>
        <xdr:cNvPr id="12" name="Group 11"/>
        <xdr:cNvGrpSpPr/>
      </xdr:nvGrpSpPr>
      <xdr:grpSpPr>
        <a:xfrm>
          <a:off x="9655969" y="523875"/>
          <a:ext cx="10058521" cy="6834187"/>
          <a:chOff x="9655969" y="523875"/>
          <a:chExt cx="10058521" cy="6834187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55969" y="523875"/>
            <a:ext cx="10058521" cy="683418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5400000">
            <a:off x="10140236" y="4137648"/>
            <a:ext cx="1095479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7228344" y="3000375"/>
            <a:ext cx="1809750" cy="67865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1025188" y="3619500"/>
            <a:ext cx="6060281" cy="63103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26</xdr:col>
      <xdr:colOff>83344</xdr:colOff>
      <xdr:row>2</xdr:row>
      <xdr:rowOff>83344</xdr:rowOff>
    </xdr:from>
    <xdr:to>
      <xdr:col>41</xdr:col>
      <xdr:colOff>244300</xdr:colOff>
      <xdr:row>34</xdr:row>
      <xdr:rowOff>111720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5969" y="535782"/>
          <a:ext cx="9269238" cy="62434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83344</xdr:colOff>
      <xdr:row>2</xdr:row>
      <xdr:rowOff>95250</xdr:rowOff>
    </xdr:from>
    <xdr:to>
      <xdr:col>32</xdr:col>
      <xdr:colOff>280133</xdr:colOff>
      <xdr:row>35</xdr:row>
      <xdr:rowOff>91381</xdr:rowOff>
    </xdr:to>
    <xdr:grpSp>
      <xdr:nvGrpSpPr>
        <xdr:cNvPr id="22" name="Group 21"/>
        <xdr:cNvGrpSpPr/>
      </xdr:nvGrpSpPr>
      <xdr:grpSpPr>
        <a:xfrm>
          <a:off x="13215938" y="547688"/>
          <a:ext cx="10936226" cy="6401693"/>
          <a:chOff x="13245162" y="545523"/>
          <a:chExt cx="10925403" cy="6369222"/>
        </a:xfrm>
      </xdr:grpSpPr>
      <xdr:pic>
        <xdr:nvPicPr>
          <xdr:cNvPr id="13" name="Picture 12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245162" y="545523"/>
            <a:ext cx="10925403" cy="636922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444401">
            <a:off x="14153262" y="4808682"/>
            <a:ext cx="625300" cy="44889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6206641">
            <a:off x="22975044" y="1299427"/>
            <a:ext cx="649477" cy="47794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4906625" y="1674019"/>
            <a:ext cx="8019182" cy="321836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>
            <a:off x="22083930" y="2327997"/>
            <a:ext cx="559593" cy="24916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Oval 6"/>
          <xdr:cNvSpPr/>
        </xdr:nvSpPr>
        <xdr:spPr>
          <a:xfrm rot="20395172">
            <a:off x="21128289" y="3362634"/>
            <a:ext cx="496789" cy="28951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21692105" y="3454977"/>
            <a:ext cx="498981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1864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22687683" y="2539062"/>
            <a:ext cx="500063" cy="2738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1869</a:t>
            </a:r>
          </a:p>
        </xdr:txBody>
      </xdr:sp>
      <xdr:sp macro="" textlink="">
        <xdr:nvSpPr>
          <xdr:cNvPr id="10" name="TextBox 9"/>
          <xdr:cNvSpPr txBox="1"/>
        </xdr:nvSpPr>
        <xdr:spPr>
          <a:xfrm>
            <a:off x="23529562" y="918513"/>
            <a:ext cx="498982" cy="27059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chemeClr val="accent1"/>
                </a:solidFill>
              </a:rPr>
              <a:t>1900</a:t>
            </a:r>
          </a:p>
        </xdr:txBody>
      </xdr:sp>
      <xdr:cxnSp macro="">
        <xdr:nvCxnSpPr>
          <xdr:cNvPr id="11" name="Straight Arrow Connector 10"/>
          <xdr:cNvCxnSpPr/>
        </xdr:nvCxnSpPr>
        <xdr:spPr>
          <a:xfrm flipH="1">
            <a:off x="14906625" y="2553349"/>
            <a:ext cx="7095043" cy="232713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Straight Arrow Connector 11"/>
          <xdr:cNvCxnSpPr/>
        </xdr:nvCxnSpPr>
        <xdr:spPr>
          <a:xfrm flipH="1">
            <a:off x="14902295" y="3550227"/>
            <a:ext cx="6088424" cy="132484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33</xdr:col>
      <xdr:colOff>83343</xdr:colOff>
      <xdr:row>2</xdr:row>
      <xdr:rowOff>59531</xdr:rowOff>
    </xdr:from>
    <xdr:to>
      <xdr:col>46</xdr:col>
      <xdr:colOff>294351</xdr:colOff>
      <xdr:row>35</xdr:row>
      <xdr:rowOff>15207</xdr:rowOff>
    </xdr:to>
    <xdr:pic>
      <xdr:nvPicPr>
        <xdr:cNvPr id="23" name="Picture 22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62593" y="511969"/>
          <a:ext cx="8104852" cy="6361238"/>
        </a:xfrm>
        <a:prstGeom prst="rect">
          <a:avLst/>
        </a:prstGeom>
      </xdr:spPr>
    </xdr:pic>
    <xdr:clientData/>
  </xdr:twoCellAnchor>
  <xdr:twoCellAnchor editAs="oneCell">
    <xdr:from>
      <xdr:col>33</xdr:col>
      <xdr:colOff>71439</xdr:colOff>
      <xdr:row>37</xdr:row>
      <xdr:rowOff>59531</xdr:rowOff>
    </xdr:from>
    <xdr:to>
      <xdr:col>45</xdr:col>
      <xdr:colOff>476250</xdr:colOff>
      <xdr:row>63</xdr:row>
      <xdr:rowOff>188000</xdr:rowOff>
    </xdr:to>
    <xdr:pic>
      <xdr:nvPicPr>
        <xdr:cNvPr id="24" name="Picture 23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0689" y="7298531"/>
          <a:ext cx="7691436" cy="509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80" zoomScaleNormal="80" workbookViewId="0">
      <selection activeCell="B39" sqref="B39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161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162</v>
      </c>
    </row>
    <row r="8" spans="2:2" x14ac:dyDescent="0.25">
      <c r="B8" s="183" t="s">
        <v>163</v>
      </c>
    </row>
    <row r="9" spans="2:2" x14ac:dyDescent="0.25">
      <c r="B9" s="183" t="s">
        <v>164</v>
      </c>
    </row>
    <row r="10" spans="2:2" x14ac:dyDescent="0.25">
      <c r="B10" s="183" t="s">
        <v>165</v>
      </c>
    </row>
    <row r="11" spans="2:2" x14ac:dyDescent="0.25">
      <c r="B11" s="33" t="s">
        <v>166</v>
      </c>
    </row>
    <row r="12" spans="2:2" ht="15.75" thickBot="1" x14ac:dyDescent="0.3">
      <c r="B12" s="33"/>
    </row>
    <row r="13" spans="2:2" ht="15.75" thickBot="1" x14ac:dyDescent="0.3">
      <c r="B13" s="155" t="s">
        <v>116</v>
      </c>
    </row>
    <row r="14" spans="2:2" x14ac:dyDescent="0.25">
      <c r="B14" s="36"/>
    </row>
    <row r="15" spans="2:2" x14ac:dyDescent="0.25">
      <c r="B15" s="156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56" t="s">
        <v>167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48" t="s">
        <v>63</v>
      </c>
      <c r="C2" s="249"/>
      <c r="D2" s="249"/>
      <c r="E2" s="249"/>
      <c r="F2" s="250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46">
        <v>1423</v>
      </c>
      <c r="C17" s="88" t="s">
        <v>47</v>
      </c>
      <c r="D17" s="247">
        <v>425.02171499999997</v>
      </c>
      <c r="E17" s="90" t="s">
        <v>49</v>
      </c>
      <c r="F17" s="86" t="s">
        <v>48</v>
      </c>
    </row>
    <row r="18" spans="2:6" x14ac:dyDescent="0.25">
      <c r="B18" s="246"/>
      <c r="C18" s="88" t="s">
        <v>46</v>
      </c>
      <c r="D18" s="247"/>
      <c r="E18" s="90">
        <v>19.0061864071</v>
      </c>
      <c r="F18" s="86"/>
    </row>
    <row r="19" spans="2:6" x14ac:dyDescent="0.25">
      <c r="B19" s="246"/>
      <c r="C19" s="88" t="s">
        <v>46</v>
      </c>
      <c r="D19" s="247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2" sqref="B2:D2"/>
    </sheetView>
  </sheetViews>
  <sheetFormatPr defaultRowHeight="15" x14ac:dyDescent="0.25"/>
  <cols>
    <col min="1" max="1" width="9.140625" style="211"/>
    <col min="2" max="2" width="16.42578125" bestFit="1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4" max="14" width="11.5703125" bestFit="1" customWidth="1"/>
    <col min="19" max="19" width="12" bestFit="1" customWidth="1"/>
    <col min="20" max="20" width="9.42578125" bestFit="1" customWidth="1"/>
  </cols>
  <sheetData>
    <row r="1" spans="2:10" ht="15.75" thickBot="1" x14ac:dyDescent="0.3"/>
    <row r="2" spans="2:10" ht="15" customHeight="1" x14ac:dyDescent="0.25">
      <c r="B2" s="253" t="s">
        <v>168</v>
      </c>
      <c r="C2" s="254"/>
      <c r="D2" s="255"/>
      <c r="E2" s="251" t="s">
        <v>29</v>
      </c>
      <c r="G2" s="253" t="s">
        <v>168</v>
      </c>
      <c r="H2" s="254"/>
      <c r="I2" s="255"/>
      <c r="J2" s="251" t="s">
        <v>29</v>
      </c>
    </row>
    <row r="3" spans="2:10" ht="15.75" thickBot="1" x14ac:dyDescent="0.3">
      <c r="B3" s="217" t="s">
        <v>20</v>
      </c>
      <c r="C3" s="218" t="s">
        <v>25</v>
      </c>
      <c r="D3" s="219" t="s">
        <v>24</v>
      </c>
      <c r="E3" s="252"/>
      <c r="G3" s="217" t="s">
        <v>15</v>
      </c>
      <c r="H3" s="218" t="s">
        <v>25</v>
      </c>
      <c r="I3" s="219" t="s">
        <v>24</v>
      </c>
      <c r="J3" s="252"/>
    </row>
    <row r="4" spans="2:10" x14ac:dyDescent="0.25">
      <c r="B4" s="243">
        <v>1567</v>
      </c>
      <c r="C4" s="29">
        <v>5</v>
      </c>
      <c r="D4" s="30">
        <v>5.3</v>
      </c>
      <c r="E4" s="115">
        <f>C4-D4</f>
        <v>-0.29999999999999982</v>
      </c>
      <c r="G4" s="120" t="s">
        <v>122</v>
      </c>
      <c r="H4" s="121">
        <f>5</f>
        <v>5</v>
      </c>
      <c r="I4" s="122">
        <f>5.3</f>
        <v>5.3</v>
      </c>
      <c r="J4" s="123">
        <f>H4-I4</f>
        <v>-0.29999999999999982</v>
      </c>
    </row>
    <row r="5" spans="2:10" x14ac:dyDescent="0.25">
      <c r="B5" s="244">
        <v>1689</v>
      </c>
      <c r="C5" s="29">
        <v>14.9</v>
      </c>
      <c r="D5" s="30">
        <v>14.9</v>
      </c>
      <c r="E5" s="115">
        <f>C5-D5</f>
        <v>0</v>
      </c>
      <c r="G5" s="124" t="s">
        <v>123</v>
      </c>
      <c r="H5" s="37">
        <f>14.9+6.8+1.9+10.3</f>
        <v>33.9</v>
      </c>
      <c r="I5" s="31">
        <f>14.9+6.8+1.8+10.4</f>
        <v>33.9</v>
      </c>
      <c r="J5" s="125">
        <f t="shared" ref="J5" si="0">H5-I5</f>
        <v>0</v>
      </c>
    </row>
    <row r="6" spans="2:10" x14ac:dyDescent="0.25">
      <c r="B6" s="245">
        <v>1777</v>
      </c>
      <c r="C6" s="109">
        <v>19.5</v>
      </c>
      <c r="D6" s="200">
        <v>19.5</v>
      </c>
      <c r="E6" s="115">
        <f>C6-D6</f>
        <v>0</v>
      </c>
      <c r="G6" s="124" t="s">
        <v>147</v>
      </c>
      <c r="H6" s="37">
        <f>12+21.3+28.8</f>
        <v>62.099999999999994</v>
      </c>
      <c r="I6" s="31">
        <f>12.1+21.4+29.4</f>
        <v>62.9</v>
      </c>
      <c r="J6" s="125">
        <f t="shared" ref="J6" si="1">H6-I6</f>
        <v>-0.80000000000000426</v>
      </c>
    </row>
    <row r="7" spans="2:10" ht="15.75" thickBot="1" x14ac:dyDescent="0.3">
      <c r="B7" s="245">
        <v>1792</v>
      </c>
      <c r="C7" s="109">
        <v>17.899999999999999</v>
      </c>
      <c r="D7" s="30">
        <v>17.8</v>
      </c>
      <c r="E7" s="115">
        <f t="shared" ref="E7:E9" si="2">C7-D7</f>
        <v>9.9999999999997868E-2</v>
      </c>
      <c r="G7" s="126" t="s">
        <v>126</v>
      </c>
      <c r="H7" s="127">
        <f>44.2+19.5+17.9+8.9</f>
        <v>90.5</v>
      </c>
      <c r="I7" s="128">
        <f>44.9+19.5+17.8+8.8</f>
        <v>91</v>
      </c>
      <c r="J7" s="129">
        <f>H7-I7</f>
        <v>-0.5</v>
      </c>
    </row>
    <row r="8" spans="2:10" ht="15.75" thickBot="1" x14ac:dyDescent="0.3">
      <c r="B8" s="245">
        <v>1801</v>
      </c>
      <c r="C8" s="109">
        <v>6.8</v>
      </c>
      <c r="D8" s="30">
        <v>6.8</v>
      </c>
      <c r="E8" s="115">
        <f t="shared" si="2"/>
        <v>0</v>
      </c>
      <c r="G8" s="116" t="s">
        <v>28</v>
      </c>
      <c r="H8" s="117">
        <f>SUM(H4:H7)</f>
        <v>191.5</v>
      </c>
      <c r="I8" s="118">
        <f>SUM(I4:I7)</f>
        <v>193.1</v>
      </c>
      <c r="J8" s="130">
        <f>H8-I8</f>
        <v>-1.5999999999999943</v>
      </c>
    </row>
    <row r="9" spans="2:10" x14ac:dyDescent="0.25">
      <c r="B9" s="245" t="s">
        <v>196</v>
      </c>
      <c r="C9" s="109">
        <v>1.9</v>
      </c>
      <c r="D9" s="30">
        <v>1.8</v>
      </c>
      <c r="E9" s="115">
        <f t="shared" si="2"/>
        <v>9.9999999999999867E-2</v>
      </c>
      <c r="G9" s="131" t="s">
        <v>11</v>
      </c>
      <c r="H9" s="132">
        <f>42.2+12+17.2+17.2+11.5+23.6</f>
        <v>123.70000000000002</v>
      </c>
      <c r="I9" s="133">
        <f>43.8+11.3+3.4+12.4+19.5+15.7+3.3+21.4+26.5</f>
        <v>157.29999999999998</v>
      </c>
      <c r="J9" s="123">
        <f>H9-I9</f>
        <v>-33.599999999999966</v>
      </c>
    </row>
    <row r="10" spans="2:10" ht="15.75" thickBot="1" x14ac:dyDescent="0.3">
      <c r="B10" s="245">
        <v>1815</v>
      </c>
      <c r="C10" s="109">
        <v>10.3</v>
      </c>
      <c r="D10" s="30">
        <v>10.4</v>
      </c>
      <c r="E10" s="115">
        <f>C10-D10</f>
        <v>-9.9999999999999645E-2</v>
      </c>
      <c r="G10" s="134" t="s">
        <v>10</v>
      </c>
      <c r="H10" s="135">
        <f>2+5+14.9+2.3+0.7+6.8+1.9+10.3+8.9+9.8+5.2</f>
        <v>67.800000000000011</v>
      </c>
      <c r="I10" s="136">
        <f>1.1+0.8+1.9+2.5+6.8+1.8+10.4+5.5+2.1+2.9</f>
        <v>35.799999999999997</v>
      </c>
      <c r="J10" s="129">
        <f>H10-I10</f>
        <v>32.000000000000014</v>
      </c>
    </row>
    <row r="11" spans="2:10" ht="15.75" thickBot="1" x14ac:dyDescent="0.3">
      <c r="B11" s="245">
        <v>1821</v>
      </c>
      <c r="C11" s="109">
        <v>56.2</v>
      </c>
      <c r="D11" s="30">
        <v>57</v>
      </c>
      <c r="E11" s="115">
        <f t="shared" ref="E11:E14" si="3">C11-D11</f>
        <v>-0.79999999999999716</v>
      </c>
      <c r="G11" s="116" t="s">
        <v>28</v>
      </c>
      <c r="H11" s="137">
        <f>SUM(H9:H10)</f>
        <v>191.50000000000003</v>
      </c>
      <c r="I11" s="138">
        <f>SUM(I9:I10)</f>
        <v>193.09999999999997</v>
      </c>
      <c r="J11" s="130">
        <f>H11-I11</f>
        <v>-1.5999999999999375</v>
      </c>
    </row>
    <row r="12" spans="2:10" x14ac:dyDescent="0.25">
      <c r="B12" s="245">
        <v>1825</v>
      </c>
      <c r="C12" s="109">
        <v>8.9</v>
      </c>
      <c r="D12" s="30">
        <v>8.8000000000000007</v>
      </c>
      <c r="E12" s="115">
        <f t="shared" si="3"/>
        <v>9.9999999999999645E-2</v>
      </c>
    </row>
    <row r="13" spans="2:10" x14ac:dyDescent="0.25">
      <c r="B13" s="245">
        <v>1845</v>
      </c>
      <c r="C13" s="109">
        <v>21.3</v>
      </c>
      <c r="D13" s="30">
        <v>21.4</v>
      </c>
      <c r="E13" s="115">
        <f t="shared" si="3"/>
        <v>-9.9999999999997868E-2</v>
      </c>
    </row>
    <row r="14" spans="2:10" ht="15.75" thickBot="1" x14ac:dyDescent="0.3">
      <c r="B14" s="243" t="s">
        <v>222</v>
      </c>
      <c r="C14" s="109">
        <v>28.8</v>
      </c>
      <c r="D14" s="30">
        <v>29.4</v>
      </c>
      <c r="E14" s="115">
        <f t="shared" si="3"/>
        <v>-0.59999999999999787</v>
      </c>
    </row>
    <row r="15" spans="2:10" ht="15.75" thickBot="1" x14ac:dyDescent="0.3">
      <c r="B15" s="116" t="s">
        <v>23</v>
      </c>
      <c r="C15" s="117">
        <f>SUM(C4:C14)</f>
        <v>191.50000000000003</v>
      </c>
      <c r="D15" s="118">
        <f>SUM(D4:D14)</f>
        <v>193.10000000000002</v>
      </c>
      <c r="E15" s="119">
        <f>C15-D15</f>
        <v>-1.5999999999999943</v>
      </c>
    </row>
    <row r="17" spans="10:10" x14ac:dyDescent="0.25">
      <c r="J17" s="114"/>
    </row>
  </sheetData>
  <sortState ref="S9:T23">
    <sortCondition ref="S9:S23"/>
  </sortState>
  <mergeCells count="4">
    <mergeCell ref="E2:E3"/>
    <mergeCell ref="J2:J3"/>
    <mergeCell ref="B2:D2"/>
    <mergeCell ref="G2:I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24" ht="15.75" thickBot="1" x14ac:dyDescent="0.3"/>
    <row r="2" spans="1:24" ht="19.5" thickBot="1" x14ac:dyDescent="0.35">
      <c r="B2" s="259" t="s">
        <v>174</v>
      </c>
      <c r="C2" s="260"/>
      <c r="D2" s="260"/>
      <c r="E2" s="260"/>
      <c r="F2" s="261"/>
      <c r="H2" s="1" t="s">
        <v>0</v>
      </c>
      <c r="X2" s="1" t="s">
        <v>175</v>
      </c>
    </row>
    <row r="3" spans="1:24" ht="15.75" thickBot="1" x14ac:dyDescent="0.3"/>
    <row r="4" spans="1:24" x14ac:dyDescent="0.25">
      <c r="B4" s="25" t="s">
        <v>19</v>
      </c>
      <c r="C4" s="262">
        <v>1567</v>
      </c>
      <c r="D4" s="263"/>
      <c r="E4" s="185" t="s">
        <v>18</v>
      </c>
      <c r="F4" s="181">
        <v>5</v>
      </c>
    </row>
    <row r="5" spans="1:24" ht="15.75" thickBot="1" x14ac:dyDescent="0.3">
      <c r="B5" s="24" t="s">
        <v>17</v>
      </c>
      <c r="C5" s="264" t="s">
        <v>121</v>
      </c>
      <c r="D5" s="265"/>
      <c r="E5" s="186" t="s">
        <v>16</v>
      </c>
      <c r="F5" s="153">
        <v>5.3</v>
      </c>
    </row>
    <row r="6" spans="1:24" ht="15.75" thickBot="1" x14ac:dyDescent="0.3">
      <c r="B6" s="23" t="s">
        <v>15</v>
      </c>
      <c r="C6" s="266" t="s">
        <v>14</v>
      </c>
      <c r="D6" s="267"/>
      <c r="E6" s="268" t="s">
        <v>13</v>
      </c>
      <c r="F6" s="269"/>
    </row>
    <row r="7" spans="1:24" x14ac:dyDescent="0.25">
      <c r="B7" s="12" t="s">
        <v>4</v>
      </c>
      <c r="C7" s="270">
        <v>5</v>
      </c>
      <c r="D7" s="271"/>
      <c r="E7" s="22">
        <v>3.4</v>
      </c>
      <c r="F7" s="20">
        <v>1.9</v>
      </c>
    </row>
    <row r="8" spans="1:24" ht="15" customHeight="1" thickBot="1" x14ac:dyDescent="0.3">
      <c r="B8" s="8" t="s">
        <v>12</v>
      </c>
      <c r="C8" s="274" t="s">
        <v>10</v>
      </c>
      <c r="D8" s="275"/>
      <c r="E8" s="7" t="s">
        <v>11</v>
      </c>
      <c r="F8" s="4" t="s">
        <v>10</v>
      </c>
    </row>
    <row r="9" spans="1:24" x14ac:dyDescent="0.25">
      <c r="B9" s="12" t="s">
        <v>4</v>
      </c>
      <c r="C9" s="270">
        <v>5</v>
      </c>
      <c r="D9" s="271"/>
      <c r="E9" s="270">
        <v>5.3</v>
      </c>
      <c r="F9" s="276"/>
    </row>
    <row r="10" spans="1:24" ht="15.75" thickBot="1" x14ac:dyDescent="0.3">
      <c r="B10" s="8" t="s">
        <v>9</v>
      </c>
      <c r="C10" s="274" t="s">
        <v>122</v>
      </c>
      <c r="D10" s="275"/>
      <c r="E10" s="274" t="s">
        <v>122</v>
      </c>
      <c r="F10" s="277"/>
    </row>
    <row r="11" spans="1:24" x14ac:dyDescent="0.25">
      <c r="B11" s="12" t="s">
        <v>4</v>
      </c>
      <c r="C11" s="270">
        <v>5</v>
      </c>
      <c r="D11" s="271"/>
      <c r="E11" s="270">
        <v>5.3</v>
      </c>
      <c r="F11" s="276"/>
    </row>
    <row r="12" spans="1:24" ht="15.75" thickBot="1" x14ac:dyDescent="0.3">
      <c r="B12" s="16" t="s">
        <v>8</v>
      </c>
      <c r="C12" s="274" t="s">
        <v>7</v>
      </c>
      <c r="D12" s="275"/>
      <c r="E12" s="274" t="s">
        <v>7</v>
      </c>
      <c r="F12" s="277"/>
    </row>
    <row r="13" spans="1:24" x14ac:dyDescent="0.25">
      <c r="B13" s="12" t="s">
        <v>4</v>
      </c>
      <c r="C13" s="22">
        <v>4.5999999999999996</v>
      </c>
      <c r="D13" s="21">
        <v>0.4</v>
      </c>
      <c r="E13" s="22">
        <v>4.9000000000000004</v>
      </c>
      <c r="F13" s="154">
        <v>0.4</v>
      </c>
    </row>
    <row r="14" spans="1:24" x14ac:dyDescent="0.25">
      <c r="B14" s="8" t="s">
        <v>6</v>
      </c>
      <c r="C14" s="7">
        <v>193</v>
      </c>
      <c r="D14" s="5">
        <v>213</v>
      </c>
      <c r="E14" s="7">
        <v>193</v>
      </c>
      <c r="F14" s="4">
        <v>0</v>
      </c>
    </row>
    <row r="15" spans="1:24" s="2" customFormat="1" x14ac:dyDescent="0.25">
      <c r="A15" s="158"/>
      <c r="B15" s="69" t="s">
        <v>21</v>
      </c>
      <c r="C15" s="62" t="s">
        <v>71</v>
      </c>
      <c r="D15" s="59" t="s">
        <v>71</v>
      </c>
      <c r="E15" s="62" t="s">
        <v>71</v>
      </c>
      <c r="F15" s="61" t="s">
        <v>22</v>
      </c>
      <c r="H15"/>
      <c r="I15"/>
      <c r="J15" s="78"/>
    </row>
    <row r="16" spans="1:24" ht="15.75" thickBot="1" x14ac:dyDescent="0.3">
      <c r="B16" s="16" t="s">
        <v>5</v>
      </c>
      <c r="C16" s="15">
        <v>27.8</v>
      </c>
      <c r="D16" s="14">
        <v>27.6</v>
      </c>
      <c r="E16" s="15">
        <v>27.8</v>
      </c>
      <c r="F16" s="13" t="s">
        <v>22</v>
      </c>
      <c r="H16" s="102"/>
      <c r="I16" s="102"/>
    </row>
    <row r="17" spans="1:6" x14ac:dyDescent="0.25">
      <c r="B17" s="12" t="s">
        <v>4</v>
      </c>
      <c r="C17" s="270">
        <v>5</v>
      </c>
      <c r="D17" s="271"/>
      <c r="E17" s="11">
        <v>4.5</v>
      </c>
      <c r="F17" s="9">
        <v>0.8</v>
      </c>
    </row>
    <row r="18" spans="1:6" s="2" customFormat="1" x14ac:dyDescent="0.25">
      <c r="A18" s="158"/>
      <c r="B18" s="76" t="s">
        <v>3</v>
      </c>
      <c r="C18" s="272">
        <v>13</v>
      </c>
      <c r="D18" s="273"/>
      <c r="E18" s="57">
        <v>13</v>
      </c>
      <c r="F18" s="103">
        <v>3</v>
      </c>
    </row>
    <row r="19" spans="1:6" x14ac:dyDescent="0.25">
      <c r="B19" s="6" t="s">
        <v>2</v>
      </c>
      <c r="C19" s="278" t="s">
        <v>22</v>
      </c>
      <c r="D19" s="279"/>
      <c r="E19" s="280" t="s">
        <v>169</v>
      </c>
      <c r="F19" s="281"/>
    </row>
    <row r="20" spans="1:6" s="2" customFormat="1" ht="15.75" thickBot="1" x14ac:dyDescent="0.3">
      <c r="A20" s="158"/>
      <c r="B20" s="3" t="s">
        <v>1</v>
      </c>
      <c r="C20" s="256" t="s">
        <v>22</v>
      </c>
      <c r="D20" s="257"/>
      <c r="E20" s="256" t="s">
        <v>22</v>
      </c>
      <c r="F20" s="258"/>
    </row>
    <row r="21" spans="1:6" x14ac:dyDescent="0.25">
      <c r="B21" s="159" t="s">
        <v>118</v>
      </c>
      <c r="C21" s="160"/>
      <c r="D21" s="160"/>
      <c r="E21" s="160"/>
      <c r="F21" s="161"/>
    </row>
    <row r="22" spans="1:6" x14ac:dyDescent="0.25">
      <c r="B22" s="162" t="s">
        <v>133</v>
      </c>
      <c r="C22" s="163" t="s">
        <v>144</v>
      </c>
      <c r="D22" s="163"/>
      <c r="E22" s="163"/>
      <c r="F22" s="164"/>
    </row>
    <row r="23" spans="1:6" x14ac:dyDescent="0.25">
      <c r="B23" s="162" t="s">
        <v>142</v>
      </c>
      <c r="C23" s="163" t="s">
        <v>144</v>
      </c>
      <c r="D23" s="163"/>
      <c r="E23" s="163"/>
      <c r="F23" s="164"/>
    </row>
    <row r="24" spans="1:6" x14ac:dyDescent="0.25">
      <c r="B24" s="162" t="s">
        <v>143</v>
      </c>
      <c r="C24" s="163" t="s">
        <v>170</v>
      </c>
      <c r="D24" s="163"/>
      <c r="E24" s="163"/>
      <c r="F24" s="164"/>
    </row>
    <row r="25" spans="1:6" x14ac:dyDescent="0.25">
      <c r="B25" s="162"/>
      <c r="C25" s="163" t="s">
        <v>171</v>
      </c>
      <c r="D25" s="163"/>
      <c r="E25" s="163"/>
      <c r="F25" s="164"/>
    </row>
    <row r="26" spans="1:6" x14ac:dyDescent="0.25">
      <c r="B26" s="162"/>
      <c r="C26" s="163" t="s">
        <v>173</v>
      </c>
      <c r="D26" s="163"/>
      <c r="E26" s="163"/>
      <c r="F26" s="164"/>
    </row>
    <row r="27" spans="1:6" x14ac:dyDescent="0.25">
      <c r="B27" s="165" t="s">
        <v>159</v>
      </c>
      <c r="C27" s="163" t="s">
        <v>172</v>
      </c>
      <c r="D27" s="163"/>
      <c r="E27" s="163"/>
      <c r="F27" s="164"/>
    </row>
    <row r="28" spans="1:6" ht="15.75" thickBot="1" x14ac:dyDescent="0.3">
      <c r="B28" s="166" t="s">
        <v>160</v>
      </c>
      <c r="C28" s="167"/>
      <c r="D28" s="167"/>
      <c r="E28" s="167"/>
      <c r="F28" s="168"/>
    </row>
    <row r="31" spans="1:6" ht="15.75" thickBot="1" x14ac:dyDescent="0.3"/>
    <row r="32" spans="1:6" x14ac:dyDescent="0.25">
      <c r="B32" s="169" t="s">
        <v>119</v>
      </c>
      <c r="C32" s="170"/>
      <c r="D32" s="170"/>
      <c r="E32" s="170"/>
      <c r="F32" s="171"/>
    </row>
    <row r="33" spans="2:6" x14ac:dyDescent="0.25">
      <c r="B33" s="172"/>
      <c r="C33" s="173"/>
      <c r="D33" s="173"/>
      <c r="E33" s="173"/>
      <c r="F33" s="174"/>
    </row>
    <row r="34" spans="2:6" x14ac:dyDescent="0.25">
      <c r="B34" s="172"/>
      <c r="C34" s="173"/>
      <c r="D34" s="173"/>
      <c r="E34" s="173"/>
      <c r="F34" s="174"/>
    </row>
    <row r="35" spans="2:6" ht="15.75" thickBot="1" x14ac:dyDescent="0.3">
      <c r="B35" s="175"/>
      <c r="C35" s="176"/>
      <c r="D35" s="176"/>
      <c r="E35" s="176"/>
      <c r="F35" s="177"/>
    </row>
    <row r="36" spans="2:6" x14ac:dyDescent="0.25">
      <c r="B36" s="178" t="s">
        <v>120</v>
      </c>
      <c r="C36" s="179"/>
      <c r="D36" s="179"/>
      <c r="E36" s="179"/>
      <c r="F36" s="180"/>
    </row>
    <row r="37" spans="2:6" x14ac:dyDescent="0.25">
      <c r="B37" s="172"/>
      <c r="C37" s="173"/>
      <c r="D37" s="173"/>
      <c r="E37" s="173"/>
      <c r="F37" s="174"/>
    </row>
    <row r="38" spans="2:6" x14ac:dyDescent="0.25">
      <c r="B38" s="172"/>
      <c r="C38" s="173"/>
      <c r="D38" s="173"/>
      <c r="E38" s="173"/>
      <c r="F38" s="174"/>
    </row>
    <row r="39" spans="2:6" ht="15.75" thickBot="1" x14ac:dyDescent="0.3">
      <c r="B39" s="175"/>
      <c r="C39" s="176"/>
      <c r="D39" s="176"/>
      <c r="E39" s="176"/>
      <c r="F39" s="177"/>
    </row>
  </sheetData>
  <mergeCells count="21">
    <mergeCell ref="C12:D12"/>
    <mergeCell ref="C19:D19"/>
    <mergeCell ref="E19:F19"/>
    <mergeCell ref="E11:F11"/>
    <mergeCell ref="E12:F12"/>
    <mergeCell ref="C20:D20"/>
    <mergeCell ref="E20:F20"/>
    <mergeCell ref="B2:F2"/>
    <mergeCell ref="C4:D4"/>
    <mergeCell ref="C5:D5"/>
    <mergeCell ref="C6:D6"/>
    <mergeCell ref="E6:F6"/>
    <mergeCell ref="C17:D17"/>
    <mergeCell ref="C18:D18"/>
    <mergeCell ref="C7:D7"/>
    <mergeCell ref="C8:D8"/>
    <mergeCell ref="C9:D9"/>
    <mergeCell ref="E9:F9"/>
    <mergeCell ref="E10:F10"/>
    <mergeCell ref="C10:D10"/>
    <mergeCell ref="C11:D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7" width="12.7109375" customWidth="1"/>
    <col min="8" max="8" width="14.28515625" customWidth="1"/>
    <col min="10" max="11" width="11.28515625" bestFit="1" customWidth="1"/>
    <col min="12" max="12" width="11" bestFit="1" customWidth="1"/>
    <col min="16" max="18" width="9.140625" customWidth="1"/>
  </cols>
  <sheetData>
    <row r="1" spans="1:27" ht="15.75" thickBot="1" x14ac:dyDescent="0.3"/>
    <row r="2" spans="1:27" ht="19.5" thickBot="1" x14ac:dyDescent="0.35">
      <c r="B2" s="259" t="s">
        <v>174</v>
      </c>
      <c r="C2" s="260"/>
      <c r="D2" s="260"/>
      <c r="E2" s="260"/>
      <c r="F2" s="260"/>
      <c r="G2" s="260"/>
      <c r="H2" s="261"/>
      <c r="J2" s="1" t="s">
        <v>0</v>
      </c>
      <c r="AA2" s="1" t="s">
        <v>175</v>
      </c>
    </row>
    <row r="3" spans="1:27" ht="15.75" thickBot="1" x14ac:dyDescent="0.3"/>
    <row r="4" spans="1:27" x14ac:dyDescent="0.25">
      <c r="B4" s="25" t="s">
        <v>19</v>
      </c>
      <c r="C4" s="262">
        <v>1689</v>
      </c>
      <c r="D4" s="263"/>
      <c r="E4" s="263"/>
      <c r="F4" s="290" t="s">
        <v>18</v>
      </c>
      <c r="G4" s="291"/>
      <c r="H4" s="152">
        <v>14.9</v>
      </c>
    </row>
    <row r="5" spans="1:27" ht="15.75" thickBot="1" x14ac:dyDescent="0.3">
      <c r="B5" s="24" t="s">
        <v>17</v>
      </c>
      <c r="C5" s="264" t="s">
        <v>121</v>
      </c>
      <c r="D5" s="265"/>
      <c r="E5" s="265"/>
      <c r="F5" s="292" t="s">
        <v>16</v>
      </c>
      <c r="G5" s="293"/>
      <c r="H5" s="153">
        <v>14.9</v>
      </c>
    </row>
    <row r="6" spans="1:27" ht="15.75" thickBot="1" x14ac:dyDescent="0.3">
      <c r="B6" s="23" t="s">
        <v>15</v>
      </c>
      <c r="C6" s="266" t="s">
        <v>14</v>
      </c>
      <c r="D6" s="295"/>
      <c r="E6" s="267"/>
      <c r="F6" s="268" t="s">
        <v>13</v>
      </c>
      <c r="G6" s="289"/>
      <c r="H6" s="269"/>
    </row>
    <row r="7" spans="1:27" x14ac:dyDescent="0.25">
      <c r="B7" s="12" t="s">
        <v>4</v>
      </c>
      <c r="C7" s="270">
        <v>14.9</v>
      </c>
      <c r="D7" s="283"/>
      <c r="E7" s="271"/>
      <c r="F7" s="270">
        <v>12.4</v>
      </c>
      <c r="G7" s="284"/>
      <c r="H7" s="20">
        <v>2.5</v>
      </c>
    </row>
    <row r="8" spans="1:27" ht="15" customHeight="1" thickBot="1" x14ac:dyDescent="0.3">
      <c r="B8" s="8" t="s">
        <v>12</v>
      </c>
      <c r="C8" s="274" t="s">
        <v>10</v>
      </c>
      <c r="D8" s="282"/>
      <c r="E8" s="275"/>
      <c r="F8" s="274" t="s">
        <v>11</v>
      </c>
      <c r="G8" s="294"/>
      <c r="H8" s="4" t="s">
        <v>10</v>
      </c>
    </row>
    <row r="9" spans="1:27" x14ac:dyDescent="0.25">
      <c r="B9" s="12" t="s">
        <v>4</v>
      </c>
      <c r="C9" s="270">
        <v>14.9</v>
      </c>
      <c r="D9" s="283"/>
      <c r="E9" s="271"/>
      <c r="F9" s="270">
        <v>14.9</v>
      </c>
      <c r="G9" s="283"/>
      <c r="H9" s="276"/>
    </row>
    <row r="10" spans="1:27" ht="15.75" thickBot="1" x14ac:dyDescent="0.3">
      <c r="B10" s="8" t="s">
        <v>9</v>
      </c>
      <c r="C10" s="274" t="s">
        <v>123</v>
      </c>
      <c r="D10" s="282"/>
      <c r="E10" s="275"/>
      <c r="F10" s="274" t="s">
        <v>123</v>
      </c>
      <c r="G10" s="282"/>
      <c r="H10" s="277"/>
    </row>
    <row r="11" spans="1:27" x14ac:dyDescent="0.25">
      <c r="B11" s="12" t="s">
        <v>4</v>
      </c>
      <c r="C11" s="270">
        <v>14.9</v>
      </c>
      <c r="D11" s="283"/>
      <c r="E11" s="271"/>
      <c r="F11" s="270">
        <v>14.9</v>
      </c>
      <c r="G11" s="283"/>
      <c r="H11" s="276"/>
    </row>
    <row r="12" spans="1:27" ht="15.75" thickBot="1" x14ac:dyDescent="0.3">
      <c r="B12" s="16" t="s">
        <v>8</v>
      </c>
      <c r="C12" s="274" t="s">
        <v>7</v>
      </c>
      <c r="D12" s="282"/>
      <c r="E12" s="275"/>
      <c r="F12" s="274" t="s">
        <v>7</v>
      </c>
      <c r="G12" s="282"/>
      <c r="H12" s="277"/>
    </row>
    <row r="13" spans="1:27" x14ac:dyDescent="0.25">
      <c r="B13" s="12" t="s">
        <v>4</v>
      </c>
      <c r="C13" s="22">
        <v>8.5</v>
      </c>
      <c r="D13" s="151">
        <v>5.6</v>
      </c>
      <c r="E13" s="21">
        <v>0.7</v>
      </c>
      <c r="F13" s="22">
        <v>7</v>
      </c>
      <c r="G13" s="21">
        <v>6.1</v>
      </c>
      <c r="H13" s="154">
        <v>1.6</v>
      </c>
    </row>
    <row r="14" spans="1:27" x14ac:dyDescent="0.25">
      <c r="B14" s="8" t="s">
        <v>6</v>
      </c>
      <c r="C14" s="7">
        <v>237</v>
      </c>
      <c r="D14" s="148">
        <v>193</v>
      </c>
      <c r="E14" s="5">
        <v>3</v>
      </c>
      <c r="F14" s="7">
        <v>193</v>
      </c>
      <c r="G14" s="5">
        <v>213</v>
      </c>
      <c r="H14" s="4">
        <v>173</v>
      </c>
    </row>
    <row r="15" spans="1:27" s="2" customFormat="1" x14ac:dyDescent="0.25">
      <c r="A15" s="158"/>
      <c r="B15" s="69" t="s">
        <v>21</v>
      </c>
      <c r="C15" s="62" t="s">
        <v>83</v>
      </c>
      <c r="D15" s="149" t="s">
        <v>71</v>
      </c>
      <c r="E15" s="59" t="s">
        <v>83</v>
      </c>
      <c r="F15" s="62" t="s">
        <v>176</v>
      </c>
      <c r="G15" s="64" t="s">
        <v>71</v>
      </c>
      <c r="H15" s="61" t="s">
        <v>83</v>
      </c>
      <c r="J15"/>
      <c r="K15"/>
      <c r="L15" s="78"/>
    </row>
    <row r="16" spans="1:27" ht="15.75" thickBot="1" x14ac:dyDescent="0.3">
      <c r="B16" s="16" t="s">
        <v>5</v>
      </c>
      <c r="C16" s="15">
        <v>27.9</v>
      </c>
      <c r="D16" s="150">
        <v>28.8</v>
      </c>
      <c r="E16" s="14">
        <v>27.9</v>
      </c>
      <c r="F16" s="15" t="s">
        <v>177</v>
      </c>
      <c r="G16" s="14" t="s">
        <v>178</v>
      </c>
      <c r="H16" s="197">
        <v>24</v>
      </c>
      <c r="J16" s="102"/>
      <c r="K16" s="102"/>
    </row>
    <row r="17" spans="1:8" x14ac:dyDescent="0.25">
      <c r="B17" s="12" t="s">
        <v>4</v>
      </c>
      <c r="C17" s="270">
        <v>14.2</v>
      </c>
      <c r="D17" s="284"/>
      <c r="E17" s="10">
        <v>0.7</v>
      </c>
      <c r="F17" s="270">
        <v>13.2</v>
      </c>
      <c r="G17" s="284"/>
      <c r="H17" s="9">
        <v>1.6</v>
      </c>
    </row>
    <row r="18" spans="1:8" s="2" customFormat="1" x14ac:dyDescent="0.25">
      <c r="A18" s="158"/>
      <c r="B18" s="76" t="s">
        <v>3</v>
      </c>
      <c r="C18" s="272">
        <v>13</v>
      </c>
      <c r="D18" s="285"/>
      <c r="E18" s="64">
        <v>4</v>
      </c>
      <c r="F18" s="272">
        <v>13</v>
      </c>
      <c r="G18" s="285"/>
      <c r="H18" s="103">
        <v>11</v>
      </c>
    </row>
    <row r="19" spans="1:8" x14ac:dyDescent="0.25">
      <c r="B19" s="6" t="s">
        <v>2</v>
      </c>
      <c r="C19" s="278" t="s">
        <v>124</v>
      </c>
      <c r="D19" s="286"/>
      <c r="E19" s="279"/>
      <c r="F19" s="280" t="s">
        <v>179</v>
      </c>
      <c r="G19" s="287"/>
      <c r="H19" s="281"/>
    </row>
    <row r="20" spans="1:8" s="2" customFormat="1" ht="15.75" thickBot="1" x14ac:dyDescent="0.3">
      <c r="A20" s="158"/>
      <c r="B20" s="3" t="s">
        <v>1</v>
      </c>
      <c r="C20" s="256" t="s">
        <v>22</v>
      </c>
      <c r="D20" s="288"/>
      <c r="E20" s="257"/>
      <c r="F20" s="256" t="s">
        <v>181</v>
      </c>
      <c r="G20" s="288"/>
      <c r="H20" s="258"/>
    </row>
    <row r="21" spans="1:8" x14ac:dyDescent="0.25">
      <c r="B21" s="159" t="s">
        <v>118</v>
      </c>
      <c r="C21" s="160"/>
      <c r="D21" s="160"/>
      <c r="E21" s="160"/>
      <c r="F21" s="160"/>
      <c r="G21" s="160"/>
      <c r="H21" s="161"/>
    </row>
    <row r="22" spans="1:8" x14ac:dyDescent="0.25">
      <c r="B22" s="162" t="s">
        <v>133</v>
      </c>
      <c r="C22" s="163" t="s">
        <v>134</v>
      </c>
      <c r="D22" s="163"/>
      <c r="E22" s="163"/>
      <c r="F22" s="163"/>
      <c r="G22" s="163"/>
      <c r="H22" s="164"/>
    </row>
    <row r="23" spans="1:8" x14ac:dyDescent="0.25">
      <c r="B23" s="162" t="s">
        <v>142</v>
      </c>
      <c r="C23" s="163" t="s">
        <v>134</v>
      </c>
      <c r="D23" s="163"/>
      <c r="E23" s="163"/>
      <c r="F23" s="163"/>
      <c r="G23" s="163"/>
      <c r="H23" s="164"/>
    </row>
    <row r="24" spans="1:8" x14ac:dyDescent="0.25">
      <c r="B24" s="162" t="s">
        <v>143</v>
      </c>
      <c r="C24" s="163" t="s">
        <v>180</v>
      </c>
      <c r="D24" s="163"/>
      <c r="E24" s="163"/>
      <c r="F24" s="163"/>
      <c r="G24" s="163"/>
      <c r="H24" s="164"/>
    </row>
    <row r="25" spans="1:8" x14ac:dyDescent="0.25">
      <c r="B25" s="162"/>
      <c r="C25" s="163" t="s">
        <v>183</v>
      </c>
      <c r="D25" s="163"/>
      <c r="E25" s="163"/>
      <c r="F25" s="163"/>
      <c r="G25" s="163"/>
      <c r="H25" s="164"/>
    </row>
    <row r="26" spans="1:8" x14ac:dyDescent="0.25">
      <c r="B26" s="162"/>
      <c r="C26" s="163" t="s">
        <v>182</v>
      </c>
      <c r="D26" s="163"/>
      <c r="E26" s="163"/>
      <c r="F26" s="163"/>
      <c r="G26" s="163"/>
      <c r="H26" s="164"/>
    </row>
    <row r="27" spans="1:8" x14ac:dyDescent="0.25">
      <c r="B27" s="165" t="s">
        <v>159</v>
      </c>
      <c r="C27" s="163" t="s">
        <v>172</v>
      </c>
      <c r="D27" s="163"/>
      <c r="E27" s="163"/>
      <c r="F27" s="163"/>
      <c r="G27" s="163"/>
      <c r="H27" s="164"/>
    </row>
    <row r="28" spans="1:8" ht="15.75" thickBot="1" x14ac:dyDescent="0.3">
      <c r="B28" s="166" t="s">
        <v>160</v>
      </c>
      <c r="C28" s="167"/>
      <c r="D28" s="167"/>
      <c r="E28" s="167"/>
      <c r="F28" s="167"/>
      <c r="G28" s="167"/>
      <c r="H28" s="168"/>
    </row>
    <row r="29" spans="1:8" x14ac:dyDescent="0.25">
      <c r="B29" t="s">
        <v>125</v>
      </c>
    </row>
    <row r="31" spans="1:8" ht="15.75" thickBot="1" x14ac:dyDescent="0.3"/>
    <row r="32" spans="1:8" x14ac:dyDescent="0.25">
      <c r="B32" s="169" t="s">
        <v>119</v>
      </c>
      <c r="C32" s="170"/>
      <c r="D32" s="170"/>
      <c r="E32" s="170"/>
      <c r="F32" s="170"/>
      <c r="G32" s="170"/>
      <c r="H32" s="171"/>
    </row>
    <row r="33" spans="2:8" x14ac:dyDescent="0.25">
      <c r="B33" s="172"/>
      <c r="C33" s="173"/>
      <c r="D33" s="173"/>
      <c r="E33" s="173"/>
      <c r="F33" s="173"/>
      <c r="G33" s="173"/>
      <c r="H33" s="174"/>
    </row>
    <row r="34" spans="2:8" x14ac:dyDescent="0.25">
      <c r="B34" s="172"/>
      <c r="C34" s="173"/>
      <c r="D34" s="173"/>
      <c r="E34" s="173"/>
      <c r="F34" s="173"/>
      <c r="G34" s="173"/>
      <c r="H34" s="174"/>
    </row>
    <row r="35" spans="2:8" ht="15.75" thickBot="1" x14ac:dyDescent="0.3">
      <c r="B35" s="175"/>
      <c r="C35" s="176"/>
      <c r="D35" s="176"/>
      <c r="E35" s="176"/>
      <c r="F35" s="176"/>
      <c r="G35" s="176"/>
      <c r="H35" s="177"/>
    </row>
    <row r="36" spans="2:8" x14ac:dyDescent="0.25">
      <c r="B36" s="178" t="s">
        <v>120</v>
      </c>
      <c r="C36" s="179"/>
      <c r="D36" s="179"/>
      <c r="E36" s="179"/>
      <c r="F36" s="179"/>
      <c r="G36" s="179"/>
      <c r="H36" s="180"/>
    </row>
    <row r="37" spans="2:8" x14ac:dyDescent="0.25">
      <c r="B37" s="172"/>
      <c r="C37" s="173"/>
      <c r="D37" s="173"/>
      <c r="E37" s="173"/>
      <c r="F37" s="173"/>
      <c r="G37" s="173"/>
      <c r="H37" s="174"/>
    </row>
    <row r="38" spans="2:8" x14ac:dyDescent="0.25">
      <c r="B38" s="172"/>
      <c r="C38" s="173"/>
      <c r="D38" s="173"/>
      <c r="E38" s="173"/>
      <c r="F38" s="173"/>
      <c r="G38" s="173"/>
      <c r="H38" s="174"/>
    </row>
    <row r="39" spans="2:8" ht="15.75" thickBot="1" x14ac:dyDescent="0.3">
      <c r="B39" s="175"/>
      <c r="C39" s="176"/>
      <c r="D39" s="176"/>
      <c r="E39" s="176"/>
      <c r="F39" s="176"/>
      <c r="G39" s="176"/>
      <c r="H39" s="177"/>
    </row>
  </sheetData>
  <mergeCells count="27">
    <mergeCell ref="C10:E10"/>
    <mergeCell ref="C11:E11"/>
    <mergeCell ref="C12:E12"/>
    <mergeCell ref="C17:D17"/>
    <mergeCell ref="C6:E6"/>
    <mergeCell ref="F6:H6"/>
    <mergeCell ref="C7:E7"/>
    <mergeCell ref="C8:E8"/>
    <mergeCell ref="C9:E9"/>
    <mergeCell ref="B2:H2"/>
    <mergeCell ref="C4:E4"/>
    <mergeCell ref="F4:G4"/>
    <mergeCell ref="C5:E5"/>
    <mergeCell ref="F5:G5"/>
    <mergeCell ref="F7:G7"/>
    <mergeCell ref="F8:G8"/>
    <mergeCell ref="F9:H9"/>
    <mergeCell ref="C18:D18"/>
    <mergeCell ref="C19:E19"/>
    <mergeCell ref="F19:H19"/>
    <mergeCell ref="C20:E20"/>
    <mergeCell ref="F20:H20"/>
    <mergeCell ref="F10:H10"/>
    <mergeCell ref="F11:H11"/>
    <mergeCell ref="F12:H12"/>
    <mergeCell ref="F17:G17"/>
    <mergeCell ref="F18:G1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4" width="12.7109375" customWidth="1"/>
    <col min="5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4" ht="15.75" thickBot="1" x14ac:dyDescent="0.3"/>
    <row r="2" spans="1:24" ht="19.5" thickBot="1" x14ac:dyDescent="0.35">
      <c r="B2" s="259" t="s">
        <v>174</v>
      </c>
      <c r="C2" s="260"/>
      <c r="D2" s="260"/>
      <c r="E2" s="260"/>
      <c r="F2" s="260"/>
      <c r="G2" s="261"/>
      <c r="I2" s="1" t="s">
        <v>0</v>
      </c>
      <c r="X2" s="1"/>
    </row>
    <row r="3" spans="1:24" ht="15.75" thickBot="1" x14ac:dyDescent="0.3"/>
    <row r="4" spans="1:24" x14ac:dyDescent="0.25">
      <c r="B4" s="25" t="s">
        <v>19</v>
      </c>
      <c r="C4" s="262">
        <v>1777</v>
      </c>
      <c r="D4" s="263"/>
      <c r="E4" s="296" t="s">
        <v>18</v>
      </c>
      <c r="F4" s="297"/>
      <c r="G4" s="233">
        <v>19.5</v>
      </c>
    </row>
    <row r="5" spans="1:24" ht="15.75" thickBot="1" x14ac:dyDescent="0.3">
      <c r="B5" s="24" t="s">
        <v>17</v>
      </c>
      <c r="C5" s="264" t="s">
        <v>121</v>
      </c>
      <c r="D5" s="265"/>
      <c r="E5" s="298" t="s">
        <v>16</v>
      </c>
      <c r="F5" s="299"/>
      <c r="G5" s="234">
        <v>19.5</v>
      </c>
    </row>
    <row r="6" spans="1:24" ht="15.75" thickBot="1" x14ac:dyDescent="0.3">
      <c r="B6" s="23" t="s">
        <v>15</v>
      </c>
      <c r="C6" s="266" t="s">
        <v>14</v>
      </c>
      <c r="D6" s="267"/>
      <c r="E6" s="268" t="s">
        <v>13</v>
      </c>
      <c r="F6" s="289"/>
      <c r="G6" s="269"/>
    </row>
    <row r="7" spans="1:24" x14ac:dyDescent="0.25">
      <c r="B7" s="12" t="s">
        <v>4</v>
      </c>
      <c r="C7" s="22">
        <v>17.2</v>
      </c>
      <c r="D7" s="21">
        <v>2.2999999999999998</v>
      </c>
      <c r="E7" s="302">
        <v>17.7</v>
      </c>
      <c r="F7" s="303"/>
      <c r="G7" s="147">
        <v>1.8</v>
      </c>
    </row>
    <row r="8" spans="1:24" ht="15" customHeight="1" thickBot="1" x14ac:dyDescent="0.3">
      <c r="B8" s="8" t="s">
        <v>12</v>
      </c>
      <c r="C8" s="7" t="s">
        <v>11</v>
      </c>
      <c r="D8" s="5" t="s">
        <v>10</v>
      </c>
      <c r="E8" s="300" t="s">
        <v>11</v>
      </c>
      <c r="F8" s="301"/>
      <c r="G8" s="51" t="s">
        <v>10</v>
      </c>
    </row>
    <row r="9" spans="1:24" x14ac:dyDescent="0.25">
      <c r="B9" s="12" t="s">
        <v>4</v>
      </c>
      <c r="C9" s="270">
        <v>19.5</v>
      </c>
      <c r="D9" s="271"/>
      <c r="E9" s="270">
        <v>19.5</v>
      </c>
      <c r="F9" s="283"/>
      <c r="G9" s="276"/>
    </row>
    <row r="10" spans="1:24" ht="15.75" thickBot="1" x14ac:dyDescent="0.3">
      <c r="B10" s="8" t="s">
        <v>9</v>
      </c>
      <c r="C10" s="274" t="s">
        <v>126</v>
      </c>
      <c r="D10" s="275"/>
      <c r="E10" s="274" t="s">
        <v>126</v>
      </c>
      <c r="F10" s="282"/>
      <c r="G10" s="277"/>
    </row>
    <row r="11" spans="1:24" x14ac:dyDescent="0.25">
      <c r="B11" s="12" t="s">
        <v>4</v>
      </c>
      <c r="C11" s="270">
        <v>19.5</v>
      </c>
      <c r="D11" s="271"/>
      <c r="E11" s="270">
        <v>19.5</v>
      </c>
      <c r="F11" s="283"/>
      <c r="G11" s="276"/>
    </row>
    <row r="12" spans="1:24" ht="15.75" thickBot="1" x14ac:dyDescent="0.3">
      <c r="B12" s="16" t="s">
        <v>8</v>
      </c>
      <c r="C12" s="274" t="s">
        <v>7</v>
      </c>
      <c r="D12" s="275"/>
      <c r="E12" s="274" t="s">
        <v>7</v>
      </c>
      <c r="F12" s="282"/>
      <c r="G12" s="277"/>
    </row>
    <row r="13" spans="1:24" x14ac:dyDescent="0.25">
      <c r="B13" s="12" t="s">
        <v>4</v>
      </c>
      <c r="C13" s="22">
        <v>19.399999999999999</v>
      </c>
      <c r="D13" s="21">
        <v>0.1</v>
      </c>
      <c r="E13" s="228">
        <v>10</v>
      </c>
      <c r="F13" s="54">
        <v>5.3</v>
      </c>
      <c r="G13" s="56">
        <v>4.2</v>
      </c>
    </row>
    <row r="14" spans="1:24" x14ac:dyDescent="0.25">
      <c r="B14" s="8" t="s">
        <v>6</v>
      </c>
      <c r="C14" s="7">
        <v>53</v>
      </c>
      <c r="D14" s="5">
        <v>23</v>
      </c>
      <c r="E14" s="220">
        <v>107</v>
      </c>
      <c r="F14" s="59">
        <v>127</v>
      </c>
      <c r="G14" s="61">
        <v>131</v>
      </c>
    </row>
    <row r="15" spans="1:24" s="2" customFormat="1" x14ac:dyDescent="0.25">
      <c r="A15" s="158"/>
      <c r="B15" s="69" t="s">
        <v>21</v>
      </c>
      <c r="C15" s="62" t="s">
        <v>83</v>
      </c>
      <c r="D15" s="59" t="s">
        <v>127</v>
      </c>
      <c r="E15" s="220" t="s">
        <v>224</v>
      </c>
      <c r="F15" s="59" t="s">
        <v>184</v>
      </c>
      <c r="G15" s="61" t="s">
        <v>206</v>
      </c>
      <c r="I15"/>
      <c r="J15"/>
      <c r="K15" s="78"/>
    </row>
    <row r="16" spans="1:24" ht="15.75" thickBot="1" x14ac:dyDescent="0.3">
      <c r="B16" s="16" t="s">
        <v>5</v>
      </c>
      <c r="C16" s="15">
        <v>16.7</v>
      </c>
      <c r="D16" s="14">
        <v>8.4</v>
      </c>
      <c r="E16" s="226">
        <v>22.6</v>
      </c>
      <c r="F16" s="50">
        <v>25.7</v>
      </c>
      <c r="G16" s="51">
        <v>34.9</v>
      </c>
      <c r="I16" s="102"/>
      <c r="J16" s="102"/>
    </row>
    <row r="17" spans="1:7" x14ac:dyDescent="0.25">
      <c r="B17" s="12" t="s">
        <v>4</v>
      </c>
      <c r="C17" s="11">
        <v>19.2</v>
      </c>
      <c r="D17" s="10">
        <v>0.3</v>
      </c>
      <c r="E17" s="11">
        <v>7.7</v>
      </c>
      <c r="F17" s="112">
        <v>7.6</v>
      </c>
      <c r="G17" s="9">
        <v>3.7</v>
      </c>
    </row>
    <row r="18" spans="1:7" s="2" customFormat="1" x14ac:dyDescent="0.25">
      <c r="A18" s="158"/>
      <c r="B18" s="76" t="s">
        <v>3</v>
      </c>
      <c r="C18" s="57">
        <v>2</v>
      </c>
      <c r="D18" s="64">
        <v>0</v>
      </c>
      <c r="E18" s="57">
        <v>11</v>
      </c>
      <c r="F18" s="225">
        <v>8</v>
      </c>
      <c r="G18" s="103">
        <v>9</v>
      </c>
    </row>
    <row r="19" spans="1:7" x14ac:dyDescent="0.25">
      <c r="B19" s="6" t="s">
        <v>2</v>
      </c>
      <c r="C19" s="278" t="s">
        <v>128</v>
      </c>
      <c r="D19" s="279"/>
      <c r="E19" s="280" t="s">
        <v>228</v>
      </c>
      <c r="F19" s="287"/>
      <c r="G19" s="281"/>
    </row>
    <row r="20" spans="1:7" s="2" customFormat="1" ht="15.75" thickBot="1" x14ac:dyDescent="0.3">
      <c r="A20" s="158"/>
      <c r="B20" s="3" t="s">
        <v>1</v>
      </c>
      <c r="C20" s="256" t="s">
        <v>22</v>
      </c>
      <c r="D20" s="257"/>
      <c r="E20" s="256" t="s">
        <v>22</v>
      </c>
      <c r="F20" s="288"/>
      <c r="G20" s="258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133</v>
      </c>
      <c r="C22" s="163" t="s">
        <v>135</v>
      </c>
      <c r="D22" s="163"/>
      <c r="E22" s="163"/>
      <c r="F22" s="163"/>
      <c r="G22" s="164"/>
    </row>
    <row r="23" spans="1:7" x14ac:dyDescent="0.25">
      <c r="B23" s="162" t="s">
        <v>142</v>
      </c>
      <c r="C23" s="163" t="s">
        <v>225</v>
      </c>
      <c r="D23" s="163"/>
      <c r="E23" s="163"/>
      <c r="F23" s="163"/>
      <c r="G23" s="164"/>
    </row>
    <row r="24" spans="1:7" x14ac:dyDescent="0.25">
      <c r="B24" s="162" t="s">
        <v>143</v>
      </c>
      <c r="C24" s="163" t="s">
        <v>226</v>
      </c>
      <c r="D24" s="163"/>
      <c r="E24" s="163"/>
      <c r="F24" s="163"/>
      <c r="G24" s="164"/>
    </row>
    <row r="25" spans="1:7" x14ac:dyDescent="0.25">
      <c r="B25" s="162"/>
      <c r="C25" s="163" t="s">
        <v>227</v>
      </c>
      <c r="D25" s="163"/>
      <c r="E25" s="163"/>
      <c r="F25" s="163"/>
      <c r="G25" s="164"/>
    </row>
    <row r="26" spans="1:7" x14ac:dyDescent="0.25">
      <c r="B26" s="165" t="s">
        <v>159</v>
      </c>
      <c r="C26" s="163"/>
      <c r="D26" s="163"/>
      <c r="E26" s="163"/>
      <c r="F26" s="163"/>
      <c r="G26" s="164"/>
    </row>
    <row r="27" spans="1:7" ht="15.75" thickBot="1" x14ac:dyDescent="0.3">
      <c r="B27" s="166" t="s">
        <v>160</v>
      </c>
      <c r="C27" s="167"/>
      <c r="D27" s="167"/>
      <c r="E27" s="167"/>
      <c r="F27" s="167"/>
      <c r="G27" s="168"/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172"/>
      <c r="C32" s="173"/>
      <c r="D32" s="173"/>
      <c r="E32" s="173"/>
      <c r="F32" s="173"/>
      <c r="G32" s="174"/>
    </row>
    <row r="33" spans="2:7" x14ac:dyDescent="0.25">
      <c r="B33" s="172"/>
      <c r="C33" s="173"/>
      <c r="D33" s="173"/>
      <c r="E33" s="173"/>
      <c r="F33" s="173"/>
      <c r="G33" s="174"/>
    </row>
    <row r="34" spans="2:7" ht="15.75" thickBot="1" x14ac:dyDescent="0.3">
      <c r="B34" s="175"/>
      <c r="C34" s="176"/>
      <c r="D34" s="176"/>
      <c r="E34" s="176"/>
      <c r="F34" s="176"/>
      <c r="G34" s="177"/>
    </row>
    <row r="35" spans="2:7" x14ac:dyDescent="0.25">
      <c r="B35" s="178" t="s">
        <v>120</v>
      </c>
      <c r="C35" s="179"/>
      <c r="D35" s="179"/>
      <c r="E35" s="179"/>
      <c r="F35" s="179"/>
      <c r="G35" s="180"/>
    </row>
    <row r="36" spans="2:7" x14ac:dyDescent="0.25">
      <c r="B36" s="172"/>
      <c r="C36" s="173"/>
      <c r="D36" s="173"/>
      <c r="E36" s="173"/>
      <c r="F36" s="173"/>
      <c r="G36" s="174"/>
    </row>
    <row r="37" spans="2:7" x14ac:dyDescent="0.25">
      <c r="B37" s="172"/>
      <c r="C37" s="173"/>
      <c r="D37" s="173"/>
      <c r="E37" s="173"/>
      <c r="F37" s="173"/>
      <c r="G37" s="174"/>
    </row>
    <row r="38" spans="2:7" ht="15.75" thickBot="1" x14ac:dyDescent="0.3">
      <c r="B38" s="175"/>
      <c r="C38" s="176"/>
      <c r="D38" s="176"/>
      <c r="E38" s="176"/>
      <c r="F38" s="176"/>
      <c r="G38" s="177"/>
    </row>
    <row r="46" spans="2:7" x14ac:dyDescent="0.25">
      <c r="C46" s="229"/>
    </row>
  </sheetData>
  <mergeCells count="21">
    <mergeCell ref="B2:G2"/>
    <mergeCell ref="C4:D4"/>
    <mergeCell ref="C5:D5"/>
    <mergeCell ref="C6:D6"/>
    <mergeCell ref="E6:G6"/>
    <mergeCell ref="C19:D19"/>
    <mergeCell ref="E19:G19"/>
    <mergeCell ref="C20:D20"/>
    <mergeCell ref="E20:G20"/>
    <mergeCell ref="E4:F4"/>
    <mergeCell ref="E5:F5"/>
    <mergeCell ref="E8:F8"/>
    <mergeCell ref="E9:G9"/>
    <mergeCell ref="E10:G10"/>
    <mergeCell ref="C9:D9"/>
    <mergeCell ref="C10:D10"/>
    <mergeCell ref="C11:D11"/>
    <mergeCell ref="C12:D12"/>
    <mergeCell ref="E7:F7"/>
    <mergeCell ref="E11:G11"/>
    <mergeCell ref="E12:G1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8" ht="15.75" thickBot="1" x14ac:dyDescent="0.3"/>
    <row r="2" spans="1:28" ht="19.5" thickBot="1" x14ac:dyDescent="0.35">
      <c r="B2" s="259" t="s">
        <v>174</v>
      </c>
      <c r="C2" s="260"/>
      <c r="D2" s="260"/>
      <c r="E2" s="260"/>
      <c r="F2" s="260"/>
      <c r="G2" s="261"/>
      <c r="I2" s="1" t="s">
        <v>0</v>
      </c>
      <c r="AB2" s="1"/>
    </row>
    <row r="3" spans="1:28" ht="15.75" thickBot="1" x14ac:dyDescent="0.3"/>
    <row r="4" spans="1:28" x14ac:dyDescent="0.25">
      <c r="B4" s="25" t="s">
        <v>19</v>
      </c>
      <c r="C4" s="262">
        <v>1792</v>
      </c>
      <c r="D4" s="263"/>
      <c r="E4" s="290" t="s">
        <v>18</v>
      </c>
      <c r="F4" s="291"/>
      <c r="G4" s="152">
        <v>17.899999999999999</v>
      </c>
    </row>
    <row r="5" spans="1:28" ht="15.75" thickBot="1" x14ac:dyDescent="0.3">
      <c r="B5" s="24" t="s">
        <v>17</v>
      </c>
      <c r="C5" s="264" t="s">
        <v>121</v>
      </c>
      <c r="D5" s="265"/>
      <c r="E5" s="292" t="s">
        <v>16</v>
      </c>
      <c r="F5" s="293"/>
      <c r="G5" s="153">
        <v>17.8</v>
      </c>
    </row>
    <row r="6" spans="1:28" ht="15.75" thickBot="1" x14ac:dyDescent="0.3">
      <c r="B6" s="23" t="s">
        <v>15</v>
      </c>
      <c r="C6" s="266" t="s">
        <v>14</v>
      </c>
      <c r="D6" s="267"/>
      <c r="E6" s="268" t="s">
        <v>13</v>
      </c>
      <c r="F6" s="289"/>
      <c r="G6" s="269"/>
    </row>
    <row r="7" spans="1:28" x14ac:dyDescent="0.25">
      <c r="B7" s="12" t="s">
        <v>4</v>
      </c>
      <c r="C7" s="22">
        <v>17.2</v>
      </c>
      <c r="D7" s="21">
        <v>0.7</v>
      </c>
      <c r="E7" s="302">
        <v>15.7</v>
      </c>
      <c r="F7" s="303"/>
      <c r="G7" s="56">
        <v>2.1</v>
      </c>
    </row>
    <row r="8" spans="1:28" ht="15" customHeight="1" thickBot="1" x14ac:dyDescent="0.3">
      <c r="B8" s="8" t="s">
        <v>12</v>
      </c>
      <c r="C8" s="7" t="s">
        <v>11</v>
      </c>
      <c r="D8" s="5" t="s">
        <v>10</v>
      </c>
      <c r="E8" s="300" t="s">
        <v>11</v>
      </c>
      <c r="F8" s="304"/>
      <c r="G8" s="51" t="s">
        <v>10</v>
      </c>
    </row>
    <row r="9" spans="1:28" x14ac:dyDescent="0.25">
      <c r="B9" s="12" t="s">
        <v>4</v>
      </c>
      <c r="C9" s="270">
        <v>17.899999999999999</v>
      </c>
      <c r="D9" s="271"/>
      <c r="E9" s="270">
        <v>17.8</v>
      </c>
      <c r="F9" s="283"/>
      <c r="G9" s="276"/>
    </row>
    <row r="10" spans="1:28" ht="15.75" thickBot="1" x14ac:dyDescent="0.3">
      <c r="B10" s="8" t="s">
        <v>9</v>
      </c>
      <c r="C10" s="274" t="s">
        <v>126</v>
      </c>
      <c r="D10" s="275"/>
      <c r="E10" s="274" t="s">
        <v>126</v>
      </c>
      <c r="F10" s="282"/>
      <c r="G10" s="277"/>
    </row>
    <row r="11" spans="1:28" x14ac:dyDescent="0.25">
      <c r="B11" s="12" t="s">
        <v>4</v>
      </c>
      <c r="C11" s="270">
        <v>17.899999999999999</v>
      </c>
      <c r="D11" s="271"/>
      <c r="E11" s="270">
        <v>17.8</v>
      </c>
      <c r="F11" s="283"/>
      <c r="G11" s="276"/>
    </row>
    <row r="12" spans="1:28" ht="15.75" thickBot="1" x14ac:dyDescent="0.3">
      <c r="B12" s="16" t="s">
        <v>8</v>
      </c>
      <c r="C12" s="274" t="s">
        <v>7</v>
      </c>
      <c r="D12" s="275"/>
      <c r="E12" s="274" t="s">
        <v>7</v>
      </c>
      <c r="F12" s="282"/>
      <c r="G12" s="277"/>
    </row>
    <row r="13" spans="1:28" x14ac:dyDescent="0.25">
      <c r="B13" s="12" t="s">
        <v>4</v>
      </c>
      <c r="C13" s="22">
        <v>17.5</v>
      </c>
      <c r="D13" s="21">
        <v>0.4</v>
      </c>
      <c r="E13" s="270">
        <v>17.2</v>
      </c>
      <c r="F13" s="284"/>
      <c r="G13" s="154">
        <v>0.6</v>
      </c>
    </row>
    <row r="14" spans="1:28" x14ac:dyDescent="0.25">
      <c r="B14" s="8" t="s">
        <v>6</v>
      </c>
      <c r="C14" s="7">
        <v>167</v>
      </c>
      <c r="D14" s="5">
        <v>0</v>
      </c>
      <c r="E14" s="278">
        <v>137</v>
      </c>
      <c r="F14" s="279"/>
      <c r="G14" s="4">
        <v>117</v>
      </c>
    </row>
    <row r="15" spans="1:28" s="2" customFormat="1" x14ac:dyDescent="0.25">
      <c r="A15" s="158"/>
      <c r="B15" s="69" t="s">
        <v>21</v>
      </c>
      <c r="C15" s="62" t="s">
        <v>129</v>
      </c>
      <c r="D15" s="59" t="s">
        <v>22</v>
      </c>
      <c r="E15" s="305" t="s">
        <v>229</v>
      </c>
      <c r="F15" s="306"/>
      <c r="G15" s="61" t="s">
        <v>230</v>
      </c>
      <c r="I15"/>
      <c r="J15"/>
      <c r="K15" s="78"/>
    </row>
    <row r="16" spans="1:28" ht="15.75" thickBot="1" x14ac:dyDescent="0.3">
      <c r="B16" s="16" t="s">
        <v>5</v>
      </c>
      <c r="C16" s="15">
        <v>30.5</v>
      </c>
      <c r="D16" s="14">
        <v>0</v>
      </c>
      <c r="E16" s="274">
        <v>29.8</v>
      </c>
      <c r="F16" s="294"/>
      <c r="G16" s="13">
        <v>25.5</v>
      </c>
      <c r="I16" s="102"/>
      <c r="J16" s="102"/>
    </row>
    <row r="17" spans="1:7" x14ac:dyDescent="0.25">
      <c r="B17" s="12" t="s">
        <v>4</v>
      </c>
      <c r="C17" s="11">
        <v>16.5</v>
      </c>
      <c r="D17" s="10">
        <v>0.6</v>
      </c>
      <c r="E17" s="11">
        <v>9.6</v>
      </c>
      <c r="F17" s="10">
        <v>7.6</v>
      </c>
      <c r="G17" s="9">
        <v>0.7</v>
      </c>
    </row>
    <row r="18" spans="1:7" s="2" customFormat="1" x14ac:dyDescent="0.25">
      <c r="A18" s="158"/>
      <c r="B18" s="76" t="s">
        <v>3</v>
      </c>
      <c r="C18" s="57">
        <v>13</v>
      </c>
      <c r="D18" s="64">
        <v>4</v>
      </c>
      <c r="E18" s="57">
        <v>10</v>
      </c>
      <c r="F18" s="59">
        <v>13</v>
      </c>
      <c r="G18" s="103">
        <v>12</v>
      </c>
    </row>
    <row r="19" spans="1:7" x14ac:dyDescent="0.25">
      <c r="B19" s="6" t="s">
        <v>2</v>
      </c>
      <c r="C19" s="278" t="s">
        <v>130</v>
      </c>
      <c r="D19" s="279"/>
      <c r="E19" s="280" t="s">
        <v>231</v>
      </c>
      <c r="F19" s="287"/>
      <c r="G19" s="281"/>
    </row>
    <row r="20" spans="1:7" s="2" customFormat="1" ht="15.75" thickBot="1" x14ac:dyDescent="0.3">
      <c r="A20" s="158"/>
      <c r="B20" s="3" t="s">
        <v>1</v>
      </c>
      <c r="C20" s="256" t="s">
        <v>22</v>
      </c>
      <c r="D20" s="257"/>
      <c r="E20" s="256" t="s">
        <v>232</v>
      </c>
      <c r="F20" s="288"/>
      <c r="G20" s="258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133</v>
      </c>
      <c r="C22" s="163" t="s">
        <v>136</v>
      </c>
      <c r="D22" s="163"/>
      <c r="E22" s="163"/>
      <c r="F22" s="163"/>
      <c r="G22" s="164"/>
    </row>
    <row r="23" spans="1:7" x14ac:dyDescent="0.25">
      <c r="B23" s="162" t="s">
        <v>142</v>
      </c>
      <c r="C23" s="163" t="s">
        <v>233</v>
      </c>
      <c r="D23" s="163"/>
      <c r="E23" s="163"/>
      <c r="F23" s="163"/>
      <c r="G23" s="164"/>
    </row>
    <row r="24" spans="1:7" x14ac:dyDescent="0.25">
      <c r="B24" s="162" t="s">
        <v>143</v>
      </c>
      <c r="C24" s="163" t="s">
        <v>234</v>
      </c>
      <c r="D24" s="163"/>
      <c r="E24" s="163"/>
      <c r="F24" s="163"/>
      <c r="G24" s="164"/>
    </row>
    <row r="25" spans="1:7" x14ac:dyDescent="0.25">
      <c r="B25" s="162"/>
      <c r="C25" s="163" t="s">
        <v>235</v>
      </c>
      <c r="D25" s="163"/>
      <c r="E25" s="163"/>
      <c r="F25" s="163"/>
      <c r="G25" s="164"/>
    </row>
    <row r="26" spans="1:7" x14ac:dyDescent="0.25">
      <c r="B26" s="165" t="s">
        <v>159</v>
      </c>
      <c r="C26" s="163" t="s">
        <v>194</v>
      </c>
      <c r="D26" s="163"/>
      <c r="E26" s="163"/>
      <c r="F26" s="163"/>
      <c r="G26" s="164"/>
    </row>
    <row r="27" spans="1:7" ht="15.75" thickBot="1" x14ac:dyDescent="0.3">
      <c r="B27" s="166" t="s">
        <v>160</v>
      </c>
      <c r="C27" s="167"/>
      <c r="D27" s="167"/>
      <c r="E27" s="167"/>
      <c r="F27" s="167"/>
      <c r="G27" s="168"/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172"/>
      <c r="C32" s="173"/>
      <c r="D32" s="173"/>
      <c r="E32" s="173"/>
      <c r="F32" s="173"/>
      <c r="G32" s="174"/>
    </row>
    <row r="33" spans="2:28" x14ac:dyDescent="0.25">
      <c r="B33" s="172"/>
      <c r="C33" s="173"/>
      <c r="D33" s="173"/>
      <c r="E33" s="173"/>
      <c r="F33" s="173"/>
      <c r="G33" s="174"/>
    </row>
    <row r="34" spans="2:28" ht="15.75" thickBot="1" x14ac:dyDescent="0.3">
      <c r="B34" s="175"/>
      <c r="C34" s="176"/>
      <c r="D34" s="176"/>
      <c r="E34" s="176"/>
      <c r="F34" s="176"/>
      <c r="G34" s="177"/>
    </row>
    <row r="35" spans="2:28" x14ac:dyDescent="0.25">
      <c r="B35" s="178" t="s">
        <v>120</v>
      </c>
      <c r="C35" s="179"/>
      <c r="D35" s="179"/>
      <c r="E35" s="179"/>
      <c r="F35" s="179"/>
      <c r="G35" s="180"/>
    </row>
    <row r="36" spans="2:28" x14ac:dyDescent="0.25">
      <c r="B36" s="172"/>
      <c r="C36" s="173"/>
      <c r="D36" s="173"/>
      <c r="E36" s="173"/>
      <c r="F36" s="173"/>
      <c r="G36" s="174"/>
    </row>
    <row r="37" spans="2:28" x14ac:dyDescent="0.25">
      <c r="B37" s="172"/>
      <c r="C37" s="230"/>
      <c r="D37" s="173"/>
      <c r="E37" s="173"/>
      <c r="F37" s="173"/>
      <c r="G37" s="174"/>
      <c r="AB37" s="1"/>
    </row>
    <row r="38" spans="2:28" ht="15.75" thickBot="1" x14ac:dyDescent="0.3">
      <c r="B38" s="175"/>
      <c r="C38" s="176"/>
      <c r="D38" s="176"/>
      <c r="E38" s="176"/>
      <c r="F38" s="176"/>
      <c r="G38" s="177"/>
    </row>
  </sheetData>
  <mergeCells count="25">
    <mergeCell ref="C19:D19"/>
    <mergeCell ref="E19:G19"/>
    <mergeCell ref="C20:D20"/>
    <mergeCell ref="E20:G20"/>
    <mergeCell ref="B2:G2"/>
    <mergeCell ref="C4:D4"/>
    <mergeCell ref="E4:F4"/>
    <mergeCell ref="C5:D5"/>
    <mergeCell ref="E5:F5"/>
    <mergeCell ref="C6:D6"/>
    <mergeCell ref="E6:G6"/>
    <mergeCell ref="C9:D9"/>
    <mergeCell ref="C10:D10"/>
    <mergeCell ref="C11:D11"/>
    <mergeCell ref="C12:D12"/>
    <mergeCell ref="E16:F16"/>
    <mergeCell ref="E7:F7"/>
    <mergeCell ref="E8:F8"/>
    <mergeCell ref="E13:F13"/>
    <mergeCell ref="E14:F14"/>
    <mergeCell ref="E15:F15"/>
    <mergeCell ref="E9:G9"/>
    <mergeCell ref="E10:G10"/>
    <mergeCell ref="E11:G11"/>
    <mergeCell ref="E12:G1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5" width="20.7109375" customWidth="1"/>
    <col min="6" max="6" width="21.42578125" customWidth="1"/>
    <col min="8" max="9" width="11.28515625" bestFit="1" customWidth="1"/>
    <col min="10" max="10" width="11" bestFit="1" customWidth="1"/>
    <col min="14" max="16" width="9.140625" customWidth="1"/>
  </cols>
  <sheetData>
    <row r="1" spans="1:25" ht="15.75" thickBot="1" x14ac:dyDescent="0.3"/>
    <row r="2" spans="1:25" ht="19.5" thickBot="1" x14ac:dyDescent="0.35">
      <c r="B2" s="259" t="s">
        <v>174</v>
      </c>
      <c r="C2" s="260"/>
      <c r="D2" s="260"/>
      <c r="E2" s="260"/>
      <c r="F2" s="261"/>
      <c r="H2" s="1" t="s">
        <v>0</v>
      </c>
      <c r="Y2" s="1" t="s">
        <v>175</v>
      </c>
    </row>
    <row r="3" spans="1:25" ht="15.75" thickBot="1" x14ac:dyDescent="0.3"/>
    <row r="4" spans="1:25" x14ac:dyDescent="0.25">
      <c r="B4" s="25" t="s">
        <v>19</v>
      </c>
      <c r="C4" s="262">
        <v>1801</v>
      </c>
      <c r="D4" s="263"/>
      <c r="E4" s="185" t="s">
        <v>18</v>
      </c>
      <c r="F4" s="152">
        <v>6.8</v>
      </c>
    </row>
    <row r="5" spans="1:25" ht="15.75" thickBot="1" x14ac:dyDescent="0.3">
      <c r="B5" s="24" t="s">
        <v>17</v>
      </c>
      <c r="C5" s="264" t="s">
        <v>121</v>
      </c>
      <c r="D5" s="265"/>
      <c r="E5" s="186" t="s">
        <v>16</v>
      </c>
      <c r="F5" s="153">
        <v>6.8</v>
      </c>
    </row>
    <row r="6" spans="1:25" ht="15.75" thickBot="1" x14ac:dyDescent="0.3">
      <c r="B6" s="23" t="s">
        <v>15</v>
      </c>
      <c r="C6" s="266" t="s">
        <v>14</v>
      </c>
      <c r="D6" s="267"/>
      <c r="E6" s="268" t="s">
        <v>13</v>
      </c>
      <c r="F6" s="269"/>
    </row>
    <row r="7" spans="1:25" x14ac:dyDescent="0.25">
      <c r="B7" s="12" t="s">
        <v>4</v>
      </c>
      <c r="C7" s="270">
        <v>6.8</v>
      </c>
      <c r="D7" s="271"/>
      <c r="E7" s="270">
        <v>6.8</v>
      </c>
      <c r="F7" s="276"/>
    </row>
    <row r="8" spans="1:25" ht="15" customHeight="1" thickBot="1" x14ac:dyDescent="0.3">
      <c r="B8" s="8" t="s">
        <v>12</v>
      </c>
      <c r="C8" s="274" t="s">
        <v>10</v>
      </c>
      <c r="D8" s="275"/>
      <c r="E8" s="274" t="s">
        <v>10</v>
      </c>
      <c r="F8" s="277"/>
    </row>
    <row r="9" spans="1:25" x14ac:dyDescent="0.25">
      <c r="B9" s="12" t="s">
        <v>4</v>
      </c>
      <c r="C9" s="270">
        <v>6.8</v>
      </c>
      <c r="D9" s="271"/>
      <c r="E9" s="270">
        <v>6.8</v>
      </c>
      <c r="F9" s="276"/>
    </row>
    <row r="10" spans="1:25" ht="15.75" thickBot="1" x14ac:dyDescent="0.3">
      <c r="B10" s="8" t="s">
        <v>9</v>
      </c>
      <c r="C10" s="274" t="s">
        <v>123</v>
      </c>
      <c r="D10" s="275"/>
      <c r="E10" s="274" t="s">
        <v>123</v>
      </c>
      <c r="F10" s="277"/>
    </row>
    <row r="11" spans="1:25" x14ac:dyDescent="0.25">
      <c r="B11" s="12" t="s">
        <v>4</v>
      </c>
      <c r="C11" s="270">
        <v>6.8</v>
      </c>
      <c r="D11" s="271"/>
      <c r="E11" s="22">
        <v>0.1</v>
      </c>
      <c r="F11" s="20">
        <v>6.7</v>
      </c>
    </row>
    <row r="12" spans="1:25" ht="15.75" thickBot="1" x14ac:dyDescent="0.3">
      <c r="B12" s="16" t="s">
        <v>8</v>
      </c>
      <c r="C12" s="274" t="s">
        <v>7</v>
      </c>
      <c r="D12" s="275"/>
      <c r="E12" s="7" t="s">
        <v>154</v>
      </c>
      <c r="F12" s="4" t="s">
        <v>7</v>
      </c>
    </row>
    <row r="13" spans="1:25" x14ac:dyDescent="0.25">
      <c r="B13" s="12" t="s">
        <v>4</v>
      </c>
      <c r="C13" s="22">
        <v>5.7</v>
      </c>
      <c r="D13" s="21">
        <v>1.1000000000000001</v>
      </c>
      <c r="E13" s="22">
        <v>5</v>
      </c>
      <c r="F13" s="154">
        <v>1.8</v>
      </c>
    </row>
    <row r="14" spans="1:25" x14ac:dyDescent="0.25">
      <c r="B14" s="8" t="s">
        <v>6</v>
      </c>
      <c r="C14" s="7">
        <v>233</v>
      </c>
      <c r="D14" s="5">
        <v>173</v>
      </c>
      <c r="E14" s="7">
        <v>213</v>
      </c>
      <c r="F14" s="4">
        <v>213</v>
      </c>
    </row>
    <row r="15" spans="1:25" s="2" customFormat="1" x14ac:dyDescent="0.25">
      <c r="A15" s="158"/>
      <c r="B15" s="69" t="s">
        <v>21</v>
      </c>
      <c r="C15" s="62" t="s">
        <v>83</v>
      </c>
      <c r="D15" s="59" t="s">
        <v>71</v>
      </c>
      <c r="E15" s="62" t="s">
        <v>71</v>
      </c>
      <c r="F15" s="61" t="s">
        <v>83</v>
      </c>
      <c r="H15"/>
      <c r="I15"/>
      <c r="J15"/>
      <c r="K15"/>
    </row>
    <row r="16" spans="1:25" ht="15.75" thickBot="1" x14ac:dyDescent="0.3">
      <c r="B16" s="16" t="s">
        <v>5</v>
      </c>
      <c r="C16" s="15">
        <v>26.6</v>
      </c>
      <c r="D16" s="14">
        <v>18.899999999999999</v>
      </c>
      <c r="E16" s="15" t="s">
        <v>188</v>
      </c>
      <c r="F16" s="13">
        <v>26.6</v>
      </c>
    </row>
    <row r="17" spans="1:11" x14ac:dyDescent="0.25">
      <c r="B17" s="12" t="s">
        <v>4</v>
      </c>
      <c r="C17" s="11">
        <v>5.7</v>
      </c>
      <c r="D17" s="10">
        <v>1.1000000000000001</v>
      </c>
      <c r="E17" s="11">
        <v>4.7</v>
      </c>
      <c r="F17" s="9">
        <v>2</v>
      </c>
    </row>
    <row r="18" spans="1:11" s="2" customFormat="1" x14ac:dyDescent="0.25">
      <c r="A18" s="158"/>
      <c r="B18" s="76" t="s">
        <v>3</v>
      </c>
      <c r="C18" s="57">
        <v>10</v>
      </c>
      <c r="D18" s="64">
        <v>9</v>
      </c>
      <c r="E18" s="57">
        <v>16</v>
      </c>
      <c r="F18" s="103">
        <v>17</v>
      </c>
      <c r="H18"/>
      <c r="I18"/>
      <c r="J18"/>
      <c r="K18"/>
    </row>
    <row r="19" spans="1:11" x14ac:dyDescent="0.25">
      <c r="B19" s="6" t="s">
        <v>2</v>
      </c>
      <c r="C19" s="278" t="s">
        <v>22</v>
      </c>
      <c r="D19" s="279"/>
      <c r="E19" s="280" t="s">
        <v>191</v>
      </c>
      <c r="F19" s="281"/>
    </row>
    <row r="20" spans="1:11" s="2" customFormat="1" ht="15.75" thickBot="1" x14ac:dyDescent="0.3">
      <c r="A20" s="158"/>
      <c r="B20" s="3" t="s">
        <v>1</v>
      </c>
      <c r="C20" s="256" t="s">
        <v>22</v>
      </c>
      <c r="D20" s="257"/>
      <c r="E20" s="256" t="s">
        <v>22</v>
      </c>
      <c r="F20" s="258"/>
      <c r="H20"/>
      <c r="I20"/>
      <c r="J20"/>
      <c r="K20"/>
    </row>
    <row r="21" spans="1:11" x14ac:dyDescent="0.25">
      <c r="B21" s="159" t="s">
        <v>118</v>
      </c>
      <c r="C21" s="160"/>
      <c r="D21" s="160"/>
      <c r="E21" s="160"/>
      <c r="F21" s="161"/>
    </row>
    <row r="22" spans="1:11" x14ac:dyDescent="0.25">
      <c r="B22" s="162" t="s">
        <v>133</v>
      </c>
      <c r="C22" s="163" t="s">
        <v>189</v>
      </c>
      <c r="D22" s="163"/>
      <c r="E22" s="163"/>
      <c r="F22" s="164"/>
    </row>
    <row r="23" spans="1:11" x14ac:dyDescent="0.25">
      <c r="B23" s="162" t="s">
        <v>142</v>
      </c>
      <c r="C23" s="163" t="s">
        <v>190</v>
      </c>
      <c r="D23" s="163"/>
      <c r="E23" s="163"/>
      <c r="F23" s="164"/>
    </row>
    <row r="24" spans="1:11" x14ac:dyDescent="0.25">
      <c r="B24" s="162" t="s">
        <v>143</v>
      </c>
      <c r="C24" s="163" t="s">
        <v>192</v>
      </c>
      <c r="D24" s="163"/>
      <c r="E24" s="163"/>
      <c r="F24" s="164"/>
    </row>
    <row r="25" spans="1:11" x14ac:dyDescent="0.25">
      <c r="B25" s="162"/>
      <c r="C25" s="163" t="s">
        <v>193</v>
      </c>
      <c r="D25" s="163"/>
      <c r="E25" s="163"/>
      <c r="F25" s="164"/>
    </row>
    <row r="26" spans="1:11" x14ac:dyDescent="0.25">
      <c r="B26" s="162"/>
      <c r="C26" s="163" t="s">
        <v>195</v>
      </c>
      <c r="D26" s="163"/>
      <c r="E26" s="163"/>
      <c r="F26" s="164"/>
    </row>
    <row r="27" spans="1:11" x14ac:dyDescent="0.25">
      <c r="B27" s="165" t="s">
        <v>159</v>
      </c>
      <c r="C27" s="163" t="s">
        <v>194</v>
      </c>
      <c r="D27" s="163"/>
      <c r="E27" s="163"/>
      <c r="F27" s="164"/>
    </row>
    <row r="28" spans="1:11" ht="15.75" thickBot="1" x14ac:dyDescent="0.3">
      <c r="B28" s="166" t="s">
        <v>160</v>
      </c>
      <c r="C28" s="167"/>
      <c r="D28" s="167"/>
      <c r="E28" s="167"/>
      <c r="F28" s="168"/>
    </row>
    <row r="29" spans="1:11" x14ac:dyDescent="0.25">
      <c r="B29" t="s">
        <v>125</v>
      </c>
    </row>
    <row r="31" spans="1:11" ht="15.75" thickBot="1" x14ac:dyDescent="0.3"/>
    <row r="32" spans="1:11" x14ac:dyDescent="0.25">
      <c r="B32" s="169" t="s">
        <v>119</v>
      </c>
      <c r="C32" s="170"/>
      <c r="D32" s="170"/>
      <c r="E32" s="170"/>
      <c r="F32" s="171"/>
    </row>
    <row r="33" spans="2:6" x14ac:dyDescent="0.25">
      <c r="B33" s="172"/>
      <c r="C33" s="173"/>
      <c r="D33" s="173"/>
      <c r="E33" s="173"/>
      <c r="F33" s="174"/>
    </row>
    <row r="34" spans="2:6" x14ac:dyDescent="0.25">
      <c r="B34" s="172"/>
      <c r="C34" s="173"/>
      <c r="D34" s="173"/>
      <c r="E34" s="173"/>
      <c r="F34" s="174"/>
    </row>
    <row r="35" spans="2:6" ht="15.75" thickBot="1" x14ac:dyDescent="0.3">
      <c r="B35" s="175"/>
      <c r="C35" s="176"/>
      <c r="D35" s="176"/>
      <c r="E35" s="176"/>
      <c r="F35" s="177"/>
    </row>
    <row r="36" spans="2:6" x14ac:dyDescent="0.25">
      <c r="B36" s="178" t="s">
        <v>120</v>
      </c>
      <c r="C36" s="179"/>
      <c r="D36" s="179"/>
      <c r="E36" s="179"/>
      <c r="F36" s="180"/>
    </row>
    <row r="37" spans="2:6" x14ac:dyDescent="0.25">
      <c r="B37" s="172"/>
      <c r="C37" s="173"/>
      <c r="D37" s="173"/>
      <c r="E37" s="173"/>
      <c r="F37" s="174"/>
    </row>
    <row r="38" spans="2:6" x14ac:dyDescent="0.25">
      <c r="B38" s="172"/>
      <c r="C38" s="173"/>
      <c r="D38" s="173"/>
      <c r="E38" s="173"/>
      <c r="F38" s="174"/>
    </row>
    <row r="39" spans="2:6" ht="15.75" thickBot="1" x14ac:dyDescent="0.3">
      <c r="B39" s="175"/>
      <c r="C39" s="176"/>
      <c r="D39" s="176"/>
      <c r="E39" s="176"/>
      <c r="F39" s="177"/>
    </row>
  </sheetData>
  <mergeCells count="19">
    <mergeCell ref="B2:F2"/>
    <mergeCell ref="C4:D4"/>
    <mergeCell ref="C5:D5"/>
    <mergeCell ref="C10:D10"/>
    <mergeCell ref="C11:D11"/>
    <mergeCell ref="C6:D6"/>
    <mergeCell ref="E6:F6"/>
    <mergeCell ref="C7:D7"/>
    <mergeCell ref="C8:D8"/>
    <mergeCell ref="C9:D9"/>
    <mergeCell ref="E7:F7"/>
    <mergeCell ref="E8:F8"/>
    <mergeCell ref="E9:F9"/>
    <mergeCell ref="E10:F10"/>
    <mergeCell ref="C12:D12"/>
    <mergeCell ref="C19:D19"/>
    <mergeCell ref="E19:F19"/>
    <mergeCell ref="C20:D20"/>
    <mergeCell ref="E20:F2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157"/>
    <col min="2" max="2" width="20.5703125" customWidth="1"/>
    <col min="3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5" ht="15.75" thickBot="1" x14ac:dyDescent="0.3"/>
    <row r="2" spans="1:25" ht="19.5" thickBot="1" x14ac:dyDescent="0.35">
      <c r="B2" s="259" t="s">
        <v>174</v>
      </c>
      <c r="C2" s="260"/>
      <c r="D2" s="260"/>
      <c r="E2" s="260"/>
      <c r="F2" s="260"/>
      <c r="G2" s="261"/>
      <c r="I2" s="1" t="s">
        <v>0</v>
      </c>
      <c r="Y2" s="1" t="s">
        <v>175</v>
      </c>
    </row>
    <row r="3" spans="1:25" ht="15.75" thickBot="1" x14ac:dyDescent="0.3"/>
    <row r="4" spans="1:25" x14ac:dyDescent="0.25">
      <c r="B4" s="25" t="s">
        <v>19</v>
      </c>
      <c r="C4" s="262" t="s">
        <v>196</v>
      </c>
      <c r="D4" s="263"/>
      <c r="E4" s="290" t="s">
        <v>18</v>
      </c>
      <c r="F4" s="291"/>
      <c r="G4" s="152">
        <v>1.9</v>
      </c>
    </row>
    <row r="5" spans="1:25" ht="15.75" thickBot="1" x14ac:dyDescent="0.3">
      <c r="B5" s="24" t="s">
        <v>17</v>
      </c>
      <c r="C5" s="264" t="s">
        <v>121</v>
      </c>
      <c r="D5" s="265"/>
      <c r="E5" s="292" t="s">
        <v>16</v>
      </c>
      <c r="F5" s="293"/>
      <c r="G5" s="153">
        <v>1.8</v>
      </c>
    </row>
    <row r="6" spans="1:25" ht="15.75" thickBot="1" x14ac:dyDescent="0.3">
      <c r="B6" s="23" t="s">
        <v>15</v>
      </c>
      <c r="C6" s="266" t="s">
        <v>14</v>
      </c>
      <c r="D6" s="267"/>
      <c r="E6" s="268" t="s">
        <v>13</v>
      </c>
      <c r="F6" s="289"/>
      <c r="G6" s="269"/>
    </row>
    <row r="7" spans="1:25" x14ac:dyDescent="0.25">
      <c r="B7" s="12" t="s">
        <v>4</v>
      </c>
      <c r="C7" s="270">
        <v>1.9</v>
      </c>
      <c r="D7" s="271"/>
      <c r="E7" s="270">
        <v>1.8</v>
      </c>
      <c r="F7" s="283"/>
      <c r="G7" s="276"/>
    </row>
    <row r="8" spans="1:25" ht="15" customHeight="1" thickBot="1" x14ac:dyDescent="0.3">
      <c r="B8" s="8" t="s">
        <v>12</v>
      </c>
      <c r="C8" s="274" t="s">
        <v>10</v>
      </c>
      <c r="D8" s="275"/>
      <c r="E8" s="274" t="s">
        <v>10</v>
      </c>
      <c r="F8" s="282"/>
      <c r="G8" s="277"/>
    </row>
    <row r="9" spans="1:25" x14ac:dyDescent="0.25">
      <c r="B9" s="12" t="s">
        <v>4</v>
      </c>
      <c r="C9" s="270">
        <v>1.9</v>
      </c>
      <c r="D9" s="271"/>
      <c r="E9" s="270">
        <v>1.8</v>
      </c>
      <c r="F9" s="283"/>
      <c r="G9" s="276"/>
    </row>
    <row r="10" spans="1:25" ht="15.75" thickBot="1" x14ac:dyDescent="0.3">
      <c r="B10" s="8" t="s">
        <v>9</v>
      </c>
      <c r="C10" s="274" t="s">
        <v>123</v>
      </c>
      <c r="D10" s="275"/>
      <c r="E10" s="274" t="s">
        <v>123</v>
      </c>
      <c r="F10" s="282"/>
      <c r="G10" s="277"/>
    </row>
    <row r="11" spans="1:25" x14ac:dyDescent="0.25">
      <c r="B11" s="12" t="s">
        <v>4</v>
      </c>
      <c r="C11" s="270">
        <v>1.9</v>
      </c>
      <c r="D11" s="271"/>
      <c r="E11" s="270">
        <v>0.5</v>
      </c>
      <c r="F11" s="284"/>
      <c r="G11" s="20">
        <v>1.3</v>
      </c>
    </row>
    <row r="12" spans="1:25" ht="15.75" thickBot="1" x14ac:dyDescent="0.3">
      <c r="B12" s="16" t="s">
        <v>8</v>
      </c>
      <c r="C12" s="274" t="s">
        <v>7</v>
      </c>
      <c r="D12" s="275"/>
      <c r="E12" s="274" t="s">
        <v>154</v>
      </c>
      <c r="F12" s="294"/>
      <c r="G12" s="4" t="s">
        <v>7</v>
      </c>
    </row>
    <row r="13" spans="1:25" x14ac:dyDescent="0.25">
      <c r="B13" s="12" t="s">
        <v>4</v>
      </c>
      <c r="C13" s="22">
        <v>1.2</v>
      </c>
      <c r="D13" s="21">
        <v>0.7</v>
      </c>
      <c r="E13" s="22">
        <v>1</v>
      </c>
      <c r="F13" s="21">
        <v>0.4</v>
      </c>
      <c r="G13" s="154">
        <v>0.4</v>
      </c>
    </row>
    <row r="14" spans="1:25" x14ac:dyDescent="0.25">
      <c r="B14" s="8" t="s">
        <v>6</v>
      </c>
      <c r="C14" s="7">
        <v>213</v>
      </c>
      <c r="D14" s="5">
        <v>213</v>
      </c>
      <c r="E14" s="7">
        <v>213</v>
      </c>
      <c r="F14" s="5">
        <v>228</v>
      </c>
      <c r="G14" s="4">
        <v>233</v>
      </c>
    </row>
    <row r="15" spans="1:25" s="2" customFormat="1" x14ac:dyDescent="0.25">
      <c r="A15" s="158"/>
      <c r="B15" s="69" t="s">
        <v>21</v>
      </c>
      <c r="C15" s="62" t="s">
        <v>71</v>
      </c>
      <c r="D15" s="59" t="s">
        <v>71</v>
      </c>
      <c r="E15" s="62" t="s">
        <v>71</v>
      </c>
      <c r="F15" s="64" t="s">
        <v>71</v>
      </c>
      <c r="G15" s="61" t="s">
        <v>83</v>
      </c>
      <c r="I15"/>
      <c r="J15"/>
      <c r="K15"/>
      <c r="L15"/>
      <c r="M15"/>
    </row>
    <row r="16" spans="1:25" ht="15.75" thickBot="1" x14ac:dyDescent="0.3">
      <c r="B16" s="16" t="s">
        <v>5</v>
      </c>
      <c r="C16" s="15">
        <v>30.6</v>
      </c>
      <c r="D16" s="14">
        <v>19.600000000000001</v>
      </c>
      <c r="E16" s="15">
        <v>25.6</v>
      </c>
      <c r="F16" s="14">
        <v>26.3</v>
      </c>
      <c r="G16" s="13">
        <v>29.5</v>
      </c>
    </row>
    <row r="17" spans="1:13" x14ac:dyDescent="0.25">
      <c r="B17" s="12" t="s">
        <v>4</v>
      </c>
      <c r="C17" s="11">
        <v>1.1000000000000001</v>
      </c>
      <c r="D17" s="10">
        <v>0.8</v>
      </c>
      <c r="E17" s="270">
        <v>1.3</v>
      </c>
      <c r="F17" s="284"/>
      <c r="G17" s="9">
        <v>0.5</v>
      </c>
    </row>
    <row r="18" spans="1:13" s="2" customFormat="1" x14ac:dyDescent="0.25">
      <c r="A18" s="158"/>
      <c r="B18" s="76" t="s">
        <v>3</v>
      </c>
      <c r="C18" s="57">
        <v>17</v>
      </c>
      <c r="D18" s="64">
        <v>13</v>
      </c>
      <c r="E18" s="272">
        <v>16</v>
      </c>
      <c r="F18" s="285"/>
      <c r="G18" s="103">
        <v>21</v>
      </c>
      <c r="I18"/>
      <c r="J18"/>
      <c r="K18"/>
      <c r="L18"/>
      <c r="M18"/>
    </row>
    <row r="19" spans="1:13" x14ac:dyDescent="0.25">
      <c r="B19" s="6" t="s">
        <v>2</v>
      </c>
      <c r="C19" s="278" t="s">
        <v>131</v>
      </c>
      <c r="D19" s="279"/>
      <c r="E19" s="280" t="s">
        <v>197</v>
      </c>
      <c r="F19" s="287"/>
      <c r="G19" s="281"/>
    </row>
    <row r="20" spans="1:13" s="2" customFormat="1" ht="15.75" thickBot="1" x14ac:dyDescent="0.3">
      <c r="A20" s="158"/>
      <c r="B20" s="3" t="s">
        <v>1</v>
      </c>
      <c r="C20" s="256" t="s">
        <v>22</v>
      </c>
      <c r="D20" s="257"/>
      <c r="E20" s="256" t="s">
        <v>22</v>
      </c>
      <c r="F20" s="288"/>
      <c r="G20" s="258"/>
      <c r="I20"/>
      <c r="J20"/>
      <c r="K20"/>
      <c r="L20"/>
      <c r="M20"/>
    </row>
    <row r="21" spans="1:13" x14ac:dyDescent="0.25">
      <c r="B21" s="159" t="s">
        <v>118</v>
      </c>
      <c r="C21" s="160"/>
      <c r="D21" s="160"/>
      <c r="E21" s="160"/>
      <c r="F21" s="160"/>
      <c r="G21" s="161"/>
    </row>
    <row r="22" spans="1:13" x14ac:dyDescent="0.25">
      <c r="B22" s="162" t="s">
        <v>133</v>
      </c>
      <c r="C22" s="163" t="s">
        <v>137</v>
      </c>
      <c r="D22" s="163"/>
      <c r="E22" s="163"/>
      <c r="F22" s="163"/>
      <c r="G22" s="164"/>
    </row>
    <row r="23" spans="1:13" x14ac:dyDescent="0.25">
      <c r="B23" s="162" t="s">
        <v>142</v>
      </c>
      <c r="C23" s="163" t="s">
        <v>199</v>
      </c>
      <c r="D23" s="163"/>
      <c r="E23" s="163"/>
      <c r="F23" s="163"/>
      <c r="G23" s="164"/>
    </row>
    <row r="24" spans="1:13" x14ac:dyDescent="0.25">
      <c r="B24" s="162" t="s">
        <v>143</v>
      </c>
      <c r="C24" s="163" t="s">
        <v>200</v>
      </c>
      <c r="D24" s="163"/>
      <c r="E24" s="163"/>
      <c r="F24" s="163"/>
      <c r="G24" s="164"/>
    </row>
    <row r="25" spans="1:13" x14ac:dyDescent="0.25">
      <c r="B25" s="162"/>
      <c r="C25" s="163" t="s">
        <v>201</v>
      </c>
      <c r="D25" s="163"/>
      <c r="E25" s="163"/>
      <c r="F25" s="163"/>
      <c r="G25" s="164"/>
    </row>
    <row r="26" spans="1:13" x14ac:dyDescent="0.25">
      <c r="B26" s="162"/>
      <c r="C26" s="163" t="s">
        <v>195</v>
      </c>
      <c r="D26" s="163"/>
      <c r="E26" s="163"/>
      <c r="F26" s="163"/>
      <c r="G26" s="164"/>
    </row>
    <row r="27" spans="1:13" x14ac:dyDescent="0.25">
      <c r="B27" s="165" t="s">
        <v>159</v>
      </c>
      <c r="C27" s="163" t="s">
        <v>198</v>
      </c>
      <c r="D27" s="163"/>
      <c r="E27" s="163"/>
      <c r="F27" s="163"/>
      <c r="G27" s="164"/>
    </row>
    <row r="28" spans="1:13" x14ac:dyDescent="0.25">
      <c r="B28" s="165" t="s">
        <v>160</v>
      </c>
      <c r="C28" s="163" t="s">
        <v>221</v>
      </c>
      <c r="D28" s="163"/>
      <c r="E28" s="163"/>
      <c r="F28" s="163"/>
      <c r="G28" s="164"/>
    </row>
    <row r="29" spans="1:13" ht="15.75" thickBot="1" x14ac:dyDescent="0.3">
      <c r="B29" s="166"/>
      <c r="C29" s="167"/>
      <c r="D29" s="167"/>
      <c r="E29" s="167"/>
      <c r="F29" s="167"/>
      <c r="G29" s="168"/>
    </row>
    <row r="32" spans="1:13" ht="15.75" thickBot="1" x14ac:dyDescent="0.3"/>
    <row r="33" spans="2:7" x14ac:dyDescent="0.25">
      <c r="B33" s="169" t="s">
        <v>119</v>
      </c>
      <c r="C33" s="170"/>
      <c r="D33" s="170"/>
      <c r="E33" s="170"/>
      <c r="F33" s="170"/>
      <c r="G33" s="171"/>
    </row>
    <row r="34" spans="2:7" x14ac:dyDescent="0.25">
      <c r="B34" s="172"/>
      <c r="C34" s="173"/>
      <c r="D34" s="173"/>
      <c r="E34" s="173"/>
      <c r="F34" s="173"/>
      <c r="G34" s="174"/>
    </row>
    <row r="35" spans="2:7" x14ac:dyDescent="0.25">
      <c r="B35" s="172"/>
      <c r="C35" s="173"/>
      <c r="D35" s="173"/>
      <c r="E35" s="173"/>
      <c r="F35" s="173"/>
      <c r="G35" s="174"/>
    </row>
    <row r="36" spans="2:7" ht="15.75" thickBot="1" x14ac:dyDescent="0.3">
      <c r="B36" s="175"/>
      <c r="C36" s="176"/>
      <c r="D36" s="176"/>
      <c r="E36" s="176"/>
      <c r="F36" s="176"/>
      <c r="G36" s="177"/>
    </row>
    <row r="37" spans="2:7" x14ac:dyDescent="0.25">
      <c r="B37" s="178" t="s">
        <v>120</v>
      </c>
      <c r="C37" s="179"/>
      <c r="D37" s="179"/>
      <c r="E37" s="179"/>
      <c r="F37" s="179"/>
      <c r="G37" s="180"/>
    </row>
    <row r="38" spans="2:7" x14ac:dyDescent="0.25">
      <c r="B38" s="172"/>
      <c r="C38" s="173"/>
      <c r="D38" s="173"/>
      <c r="E38" s="173"/>
      <c r="F38" s="173"/>
      <c r="G38" s="174"/>
    </row>
    <row r="39" spans="2:7" x14ac:dyDescent="0.25">
      <c r="B39" s="172"/>
      <c r="C39" s="173"/>
      <c r="D39" s="173"/>
      <c r="E39" s="173"/>
      <c r="F39" s="173"/>
      <c r="G39" s="174"/>
    </row>
    <row r="40" spans="2:7" ht="15.75" thickBot="1" x14ac:dyDescent="0.3">
      <c r="B40" s="175"/>
      <c r="C40" s="176"/>
      <c r="D40" s="176"/>
      <c r="E40" s="176"/>
      <c r="F40" s="176"/>
      <c r="G40" s="177"/>
    </row>
  </sheetData>
  <mergeCells count="25">
    <mergeCell ref="C20:D20"/>
    <mergeCell ref="E20:G20"/>
    <mergeCell ref="B2:G2"/>
    <mergeCell ref="C4:D4"/>
    <mergeCell ref="E4:F4"/>
    <mergeCell ref="C5:D5"/>
    <mergeCell ref="E5:F5"/>
    <mergeCell ref="C10:D10"/>
    <mergeCell ref="C11:D11"/>
    <mergeCell ref="C6:D6"/>
    <mergeCell ref="E6:G6"/>
    <mergeCell ref="C7:D7"/>
    <mergeCell ref="C8:D8"/>
    <mergeCell ref="C9:D9"/>
    <mergeCell ref="E12:F12"/>
    <mergeCell ref="E17:F17"/>
    <mergeCell ref="E18:F18"/>
    <mergeCell ref="C12:D12"/>
    <mergeCell ref="C19:D19"/>
    <mergeCell ref="E19:G19"/>
    <mergeCell ref="E7:G7"/>
    <mergeCell ref="E8:G8"/>
    <mergeCell ref="E9:G9"/>
    <mergeCell ref="E10:G10"/>
    <mergeCell ref="E11:F11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5" width="15.7109375" customWidth="1"/>
    <col min="6" max="6" width="17.7109375" bestFit="1" customWidth="1"/>
    <col min="7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7" ht="15.75" thickBot="1" x14ac:dyDescent="0.3"/>
    <row r="2" spans="1:27" ht="19.5" thickBot="1" x14ac:dyDescent="0.35">
      <c r="B2" s="259" t="s">
        <v>174</v>
      </c>
      <c r="C2" s="260"/>
      <c r="D2" s="260"/>
      <c r="E2" s="260"/>
      <c r="F2" s="260"/>
      <c r="G2" s="261"/>
      <c r="I2" s="1" t="s">
        <v>0</v>
      </c>
      <c r="AA2" s="1" t="s">
        <v>187</v>
      </c>
    </row>
    <row r="3" spans="1:27" ht="15.75" thickBot="1" x14ac:dyDescent="0.3"/>
    <row r="4" spans="1:27" x14ac:dyDescent="0.25">
      <c r="B4" s="25" t="s">
        <v>19</v>
      </c>
      <c r="C4" s="262">
        <v>1815</v>
      </c>
      <c r="D4" s="263"/>
      <c r="E4" s="263"/>
      <c r="F4" s="185" t="s">
        <v>18</v>
      </c>
      <c r="G4" s="152">
        <v>10.3</v>
      </c>
    </row>
    <row r="5" spans="1:27" ht="15.75" thickBot="1" x14ac:dyDescent="0.3">
      <c r="B5" s="24" t="s">
        <v>17</v>
      </c>
      <c r="C5" s="264" t="s">
        <v>121</v>
      </c>
      <c r="D5" s="265"/>
      <c r="E5" s="265"/>
      <c r="F5" s="186" t="s">
        <v>16</v>
      </c>
      <c r="G5" s="153">
        <v>10.4</v>
      </c>
    </row>
    <row r="6" spans="1:27" ht="15.75" thickBot="1" x14ac:dyDescent="0.3">
      <c r="B6" s="23" t="s">
        <v>15</v>
      </c>
      <c r="C6" s="266" t="s">
        <v>14</v>
      </c>
      <c r="D6" s="295"/>
      <c r="E6" s="267"/>
      <c r="F6" s="268" t="s">
        <v>13</v>
      </c>
      <c r="G6" s="269"/>
    </row>
    <row r="7" spans="1:27" x14ac:dyDescent="0.25">
      <c r="B7" s="12" t="s">
        <v>4</v>
      </c>
      <c r="C7" s="270">
        <v>10.3</v>
      </c>
      <c r="D7" s="283"/>
      <c r="E7" s="271"/>
      <c r="F7" s="270">
        <v>10.4</v>
      </c>
      <c r="G7" s="276"/>
    </row>
    <row r="8" spans="1:27" ht="15" customHeight="1" thickBot="1" x14ac:dyDescent="0.3">
      <c r="B8" s="8" t="s">
        <v>12</v>
      </c>
      <c r="C8" s="274" t="s">
        <v>10</v>
      </c>
      <c r="D8" s="282"/>
      <c r="E8" s="275"/>
      <c r="F8" s="274" t="s">
        <v>10</v>
      </c>
      <c r="G8" s="277"/>
    </row>
    <row r="9" spans="1:27" x14ac:dyDescent="0.25">
      <c r="B9" s="12" t="s">
        <v>4</v>
      </c>
      <c r="C9" s="270">
        <v>10.3</v>
      </c>
      <c r="D9" s="283"/>
      <c r="E9" s="271"/>
      <c r="F9" s="270">
        <v>10.4</v>
      </c>
      <c r="G9" s="276"/>
    </row>
    <row r="10" spans="1:27" ht="15.75" thickBot="1" x14ac:dyDescent="0.3">
      <c r="B10" s="8" t="s">
        <v>9</v>
      </c>
      <c r="C10" s="274" t="s">
        <v>123</v>
      </c>
      <c r="D10" s="282"/>
      <c r="E10" s="275"/>
      <c r="F10" s="274" t="s">
        <v>123</v>
      </c>
      <c r="G10" s="277"/>
    </row>
    <row r="11" spans="1:27" x14ac:dyDescent="0.25">
      <c r="B11" s="12" t="s">
        <v>4</v>
      </c>
      <c r="C11" s="270">
        <v>10.3</v>
      </c>
      <c r="D11" s="283"/>
      <c r="E11" s="271"/>
      <c r="F11" s="270">
        <v>10.4</v>
      </c>
      <c r="G11" s="276"/>
    </row>
    <row r="12" spans="1:27" ht="15.75" thickBot="1" x14ac:dyDescent="0.3">
      <c r="B12" s="16" t="s">
        <v>8</v>
      </c>
      <c r="C12" s="274" t="s">
        <v>7</v>
      </c>
      <c r="D12" s="282"/>
      <c r="E12" s="275"/>
      <c r="F12" s="274" t="s">
        <v>154</v>
      </c>
      <c r="G12" s="277"/>
    </row>
    <row r="13" spans="1:27" x14ac:dyDescent="0.25">
      <c r="B13" s="12" t="s">
        <v>4</v>
      </c>
      <c r="C13" s="22">
        <v>4.7</v>
      </c>
      <c r="D13" s="151">
        <v>4</v>
      </c>
      <c r="E13" s="21">
        <v>1.6</v>
      </c>
      <c r="F13" s="270">
        <v>10.4</v>
      </c>
      <c r="G13" s="276"/>
    </row>
    <row r="14" spans="1:27" x14ac:dyDescent="0.25">
      <c r="B14" s="8" t="s">
        <v>6</v>
      </c>
      <c r="C14" s="7">
        <v>233</v>
      </c>
      <c r="D14" s="148">
        <v>228</v>
      </c>
      <c r="E14" s="5">
        <v>213</v>
      </c>
      <c r="F14" s="280">
        <v>173</v>
      </c>
      <c r="G14" s="281"/>
    </row>
    <row r="15" spans="1:27" s="2" customFormat="1" x14ac:dyDescent="0.25">
      <c r="A15" s="158"/>
      <c r="B15" s="69" t="s">
        <v>21</v>
      </c>
      <c r="C15" s="62" t="s">
        <v>71</v>
      </c>
      <c r="D15" s="149" t="s">
        <v>71</v>
      </c>
      <c r="E15" s="59" t="s">
        <v>71</v>
      </c>
      <c r="F15" s="280" t="s">
        <v>71</v>
      </c>
      <c r="G15" s="281"/>
      <c r="I15"/>
      <c r="J15"/>
      <c r="K15" s="78"/>
    </row>
    <row r="16" spans="1:27" ht="15.75" thickBot="1" x14ac:dyDescent="0.3">
      <c r="B16" s="16" t="s">
        <v>5</v>
      </c>
      <c r="C16" s="15">
        <v>24.5</v>
      </c>
      <c r="D16" s="150">
        <v>24.3</v>
      </c>
      <c r="E16" s="14">
        <v>24.6</v>
      </c>
      <c r="F16" s="307">
        <v>26</v>
      </c>
      <c r="G16" s="308"/>
      <c r="I16" s="102"/>
      <c r="J16" s="102"/>
    </row>
    <row r="17" spans="1:7" x14ac:dyDescent="0.25">
      <c r="B17" s="12" t="s">
        <v>4</v>
      </c>
      <c r="C17" s="270">
        <v>9.1999999999999993</v>
      </c>
      <c r="D17" s="284"/>
      <c r="E17" s="10">
        <v>1.1000000000000001</v>
      </c>
      <c r="F17" s="270">
        <v>10.4</v>
      </c>
      <c r="G17" s="276"/>
    </row>
    <row r="18" spans="1:7" s="2" customFormat="1" x14ac:dyDescent="0.25">
      <c r="A18" s="158"/>
      <c r="B18" s="76" t="s">
        <v>3</v>
      </c>
      <c r="C18" s="272">
        <v>15</v>
      </c>
      <c r="D18" s="285"/>
      <c r="E18" s="64">
        <v>12</v>
      </c>
      <c r="F18" s="280">
        <v>17</v>
      </c>
      <c r="G18" s="281"/>
    </row>
    <row r="19" spans="1:7" x14ac:dyDescent="0.25">
      <c r="B19" s="6" t="s">
        <v>2</v>
      </c>
      <c r="C19" s="278" t="s">
        <v>204</v>
      </c>
      <c r="D19" s="286"/>
      <c r="E19" s="279"/>
      <c r="F19" s="280" t="s">
        <v>203</v>
      </c>
      <c r="G19" s="281"/>
    </row>
    <row r="20" spans="1:7" s="2" customFormat="1" ht="15.75" thickBot="1" x14ac:dyDescent="0.3">
      <c r="A20" s="158"/>
      <c r="B20" s="3" t="s">
        <v>1</v>
      </c>
      <c r="C20" s="256" t="s">
        <v>132</v>
      </c>
      <c r="D20" s="288"/>
      <c r="E20" s="257"/>
      <c r="F20" s="256" t="s">
        <v>22</v>
      </c>
      <c r="G20" s="258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133</v>
      </c>
      <c r="C22" s="163" t="s">
        <v>138</v>
      </c>
      <c r="D22" s="163"/>
      <c r="E22" s="163"/>
      <c r="F22" s="163"/>
      <c r="G22" s="164"/>
    </row>
    <row r="23" spans="1:7" x14ac:dyDescent="0.25">
      <c r="B23" s="162" t="s">
        <v>142</v>
      </c>
      <c r="C23" s="163" t="s">
        <v>205</v>
      </c>
      <c r="D23" s="163"/>
      <c r="E23" s="163"/>
      <c r="F23" s="163"/>
      <c r="G23" s="164"/>
    </row>
    <row r="24" spans="1:7" x14ac:dyDescent="0.25">
      <c r="B24" s="162" t="s">
        <v>143</v>
      </c>
      <c r="C24" s="163" t="s">
        <v>185</v>
      </c>
      <c r="D24" s="163"/>
      <c r="E24" s="163"/>
      <c r="F24" s="163"/>
      <c r="G24" s="164"/>
    </row>
    <row r="25" spans="1:7" x14ac:dyDescent="0.25">
      <c r="B25" s="162"/>
      <c r="C25" s="163"/>
      <c r="D25" s="163"/>
      <c r="E25" s="163"/>
      <c r="F25" s="163"/>
      <c r="G25" s="164"/>
    </row>
    <row r="26" spans="1:7" x14ac:dyDescent="0.25">
      <c r="B26" s="165" t="s">
        <v>159</v>
      </c>
      <c r="C26" s="163" t="s">
        <v>202</v>
      </c>
      <c r="D26" s="163"/>
      <c r="E26" s="163"/>
      <c r="F26" s="163"/>
      <c r="G26" s="164"/>
    </row>
    <row r="27" spans="1:7" ht="15.75" thickBot="1" x14ac:dyDescent="0.3">
      <c r="B27" s="166" t="s">
        <v>160</v>
      </c>
      <c r="C27" s="167"/>
      <c r="D27" s="167"/>
      <c r="E27" s="167"/>
      <c r="F27" s="167"/>
      <c r="G27" s="168"/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172"/>
      <c r="C32" s="173"/>
      <c r="D32" s="173"/>
      <c r="E32" s="173"/>
      <c r="F32" s="173"/>
      <c r="G32" s="174"/>
    </row>
    <row r="33" spans="2:7" x14ac:dyDescent="0.25">
      <c r="B33" s="172"/>
      <c r="C33" s="173"/>
      <c r="D33" s="173"/>
      <c r="E33" s="173"/>
      <c r="F33" s="173"/>
      <c r="G33" s="174"/>
    </row>
    <row r="34" spans="2:7" ht="15.75" thickBot="1" x14ac:dyDescent="0.3">
      <c r="B34" s="175"/>
      <c r="C34" s="176"/>
      <c r="D34" s="176"/>
      <c r="E34" s="176"/>
      <c r="F34" s="176"/>
      <c r="G34" s="177"/>
    </row>
    <row r="35" spans="2:7" x14ac:dyDescent="0.25">
      <c r="B35" s="178" t="s">
        <v>120</v>
      </c>
      <c r="C35" s="179"/>
      <c r="D35" s="179"/>
      <c r="E35" s="179"/>
      <c r="F35" s="179"/>
      <c r="G35" s="180"/>
    </row>
    <row r="36" spans="2:7" x14ac:dyDescent="0.25">
      <c r="B36" s="172"/>
      <c r="C36" s="173"/>
      <c r="D36" s="173"/>
      <c r="E36" s="173"/>
      <c r="F36" s="173"/>
      <c r="G36" s="174"/>
    </row>
    <row r="37" spans="2:7" x14ac:dyDescent="0.25">
      <c r="B37" s="172"/>
      <c r="C37" s="173"/>
      <c r="D37" s="173"/>
      <c r="E37" s="173"/>
      <c r="F37" s="173"/>
      <c r="G37" s="174"/>
    </row>
    <row r="38" spans="2:7" ht="15.75" thickBot="1" x14ac:dyDescent="0.3">
      <c r="B38" s="175"/>
      <c r="C38" s="176"/>
      <c r="D38" s="176"/>
      <c r="E38" s="176"/>
      <c r="F38" s="176"/>
      <c r="G38" s="177"/>
    </row>
  </sheetData>
  <mergeCells count="29">
    <mergeCell ref="C10:E10"/>
    <mergeCell ref="C11:E11"/>
    <mergeCell ref="C12:E12"/>
    <mergeCell ref="C17:D17"/>
    <mergeCell ref="C6:E6"/>
    <mergeCell ref="F6:G6"/>
    <mergeCell ref="C7:E7"/>
    <mergeCell ref="C8:E8"/>
    <mergeCell ref="C9:E9"/>
    <mergeCell ref="B2:G2"/>
    <mergeCell ref="C4:E4"/>
    <mergeCell ref="C5:E5"/>
    <mergeCell ref="F7:G7"/>
    <mergeCell ref="F8:G8"/>
    <mergeCell ref="F9:G9"/>
    <mergeCell ref="C18:D18"/>
    <mergeCell ref="C19:E19"/>
    <mergeCell ref="F19:G19"/>
    <mergeCell ref="C20:E20"/>
    <mergeCell ref="F20:G20"/>
    <mergeCell ref="F15:G15"/>
    <mergeCell ref="F16:G16"/>
    <mergeCell ref="F17:G17"/>
    <mergeCell ref="F18:G18"/>
    <mergeCell ref="F10:G10"/>
    <mergeCell ref="F11:G11"/>
    <mergeCell ref="F12:G12"/>
    <mergeCell ref="F13:G13"/>
    <mergeCell ref="F14:G1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zoomScale="80" zoomScaleNormal="80" workbookViewId="0">
      <selection activeCell="B35" sqref="B35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6" width="31.7109375" bestFit="1" customWidth="1"/>
    <col min="7" max="11" width="12.7109375" customWidth="1"/>
    <col min="12" max="14" width="15.7109375" customWidth="1"/>
    <col min="16" max="17" width="11.28515625" bestFit="1" customWidth="1"/>
    <col min="18" max="18" width="11" bestFit="1" customWidth="1"/>
    <col min="22" max="24" width="9.140625" customWidth="1"/>
  </cols>
  <sheetData>
    <row r="1" spans="1:35" ht="15.75" thickBot="1" x14ac:dyDescent="0.3"/>
    <row r="2" spans="1:35" ht="19.5" thickBot="1" x14ac:dyDescent="0.35">
      <c r="B2" s="259" t="s">
        <v>174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1"/>
      <c r="P2" s="1" t="s">
        <v>0</v>
      </c>
      <c r="AF2" s="1" t="s">
        <v>263</v>
      </c>
      <c r="AI2" s="1"/>
    </row>
    <row r="3" spans="1:35" ht="15.75" thickBot="1" x14ac:dyDescent="0.3"/>
    <row r="4" spans="1:35" x14ac:dyDescent="0.25">
      <c r="B4" s="25" t="s">
        <v>19</v>
      </c>
      <c r="C4" s="262">
        <v>1821</v>
      </c>
      <c r="D4" s="263"/>
      <c r="E4" s="263"/>
      <c r="F4" s="263"/>
      <c r="G4" s="290" t="s">
        <v>18</v>
      </c>
      <c r="H4" s="315"/>
      <c r="I4" s="315"/>
      <c r="J4" s="315"/>
      <c r="K4" s="315"/>
      <c r="L4" s="311">
        <v>56.2</v>
      </c>
      <c r="M4" s="311"/>
      <c r="N4" s="312"/>
    </row>
    <row r="5" spans="1:35" ht="15.75" thickBot="1" x14ac:dyDescent="0.3">
      <c r="B5" s="24" t="s">
        <v>17</v>
      </c>
      <c r="C5" s="264" t="s">
        <v>121</v>
      </c>
      <c r="D5" s="265"/>
      <c r="E5" s="265"/>
      <c r="F5" s="265"/>
      <c r="G5" s="292" t="s">
        <v>16</v>
      </c>
      <c r="H5" s="316"/>
      <c r="I5" s="316"/>
      <c r="J5" s="316"/>
      <c r="K5" s="316"/>
      <c r="L5" s="313">
        <v>57</v>
      </c>
      <c r="M5" s="313"/>
      <c r="N5" s="314"/>
    </row>
    <row r="6" spans="1:35" ht="15.75" thickBot="1" x14ac:dyDescent="0.3">
      <c r="B6" s="23" t="s">
        <v>15</v>
      </c>
      <c r="C6" s="266" t="s">
        <v>236</v>
      </c>
      <c r="D6" s="295"/>
      <c r="E6" s="295"/>
      <c r="F6" s="210" t="s">
        <v>237</v>
      </c>
      <c r="G6" s="268" t="s">
        <v>246</v>
      </c>
      <c r="H6" s="289"/>
      <c r="I6" s="289"/>
      <c r="J6" s="289"/>
      <c r="K6" s="319"/>
      <c r="L6" s="289" t="s">
        <v>259</v>
      </c>
      <c r="M6" s="289"/>
      <c r="N6" s="269"/>
    </row>
    <row r="7" spans="1:35" x14ac:dyDescent="0.25">
      <c r="B7" s="12" t="s">
        <v>4</v>
      </c>
      <c r="C7" s="270">
        <v>42.2</v>
      </c>
      <c r="D7" s="284"/>
      <c r="E7" s="187">
        <v>2</v>
      </c>
      <c r="F7" s="188">
        <v>12</v>
      </c>
      <c r="G7" s="270">
        <v>43.8</v>
      </c>
      <c r="H7" s="283"/>
      <c r="I7" s="283"/>
      <c r="J7" s="317">
        <v>1.1000000000000001</v>
      </c>
      <c r="K7" s="271"/>
      <c r="L7" s="283">
        <v>11.3</v>
      </c>
      <c r="M7" s="284"/>
      <c r="N7" s="20">
        <v>0.8</v>
      </c>
    </row>
    <row r="8" spans="1:35" ht="15" customHeight="1" thickBot="1" x14ac:dyDescent="0.3">
      <c r="B8" s="8" t="s">
        <v>12</v>
      </c>
      <c r="C8" s="274" t="s">
        <v>11</v>
      </c>
      <c r="D8" s="294"/>
      <c r="E8" s="208" t="s">
        <v>10</v>
      </c>
      <c r="F8" s="201" t="s">
        <v>11</v>
      </c>
      <c r="G8" s="274" t="s">
        <v>11</v>
      </c>
      <c r="H8" s="282"/>
      <c r="I8" s="282"/>
      <c r="J8" s="318" t="s">
        <v>10</v>
      </c>
      <c r="K8" s="275"/>
      <c r="L8" s="282" t="s">
        <v>11</v>
      </c>
      <c r="M8" s="294"/>
      <c r="N8" s="4" t="s">
        <v>10</v>
      </c>
    </row>
    <row r="9" spans="1:35" x14ac:dyDescent="0.25">
      <c r="B9" s="12" t="s">
        <v>4</v>
      </c>
      <c r="C9" s="270">
        <v>44.2</v>
      </c>
      <c r="D9" s="283"/>
      <c r="E9" s="271"/>
      <c r="F9" s="188">
        <v>12</v>
      </c>
      <c r="G9" s="270">
        <v>44.9</v>
      </c>
      <c r="H9" s="283"/>
      <c r="I9" s="283"/>
      <c r="J9" s="283"/>
      <c r="K9" s="271"/>
      <c r="L9" s="283">
        <v>12.1</v>
      </c>
      <c r="M9" s="283"/>
      <c r="N9" s="276"/>
    </row>
    <row r="10" spans="1:35" ht="15.75" thickBot="1" x14ac:dyDescent="0.3">
      <c r="B10" s="8" t="s">
        <v>9</v>
      </c>
      <c r="C10" s="274" t="s">
        <v>126</v>
      </c>
      <c r="D10" s="282"/>
      <c r="E10" s="275"/>
      <c r="F10" s="184" t="s">
        <v>147</v>
      </c>
      <c r="G10" s="274" t="s">
        <v>126</v>
      </c>
      <c r="H10" s="282"/>
      <c r="I10" s="282"/>
      <c r="J10" s="282"/>
      <c r="K10" s="275"/>
      <c r="L10" s="282" t="s">
        <v>147</v>
      </c>
      <c r="M10" s="282"/>
      <c r="N10" s="277"/>
    </row>
    <row r="11" spans="1:35" x14ac:dyDescent="0.25">
      <c r="B11" s="12" t="s">
        <v>4</v>
      </c>
      <c r="C11" s="270">
        <v>44.2</v>
      </c>
      <c r="D11" s="283"/>
      <c r="E11" s="283"/>
      <c r="F11" s="202">
        <v>12</v>
      </c>
      <c r="G11" s="270">
        <v>3.9</v>
      </c>
      <c r="H11" s="283"/>
      <c r="I11" s="283">
        <v>41</v>
      </c>
      <c r="J11" s="317">
        <v>41</v>
      </c>
      <c r="K11" s="271"/>
      <c r="L11" s="283">
        <v>12.1</v>
      </c>
      <c r="M11" s="283"/>
      <c r="N11" s="276"/>
    </row>
    <row r="12" spans="1:35" ht="15.75" thickBot="1" x14ac:dyDescent="0.3">
      <c r="B12" s="16" t="s">
        <v>8</v>
      </c>
      <c r="C12" s="274" t="s">
        <v>7</v>
      </c>
      <c r="D12" s="282"/>
      <c r="E12" s="282"/>
      <c r="F12" s="201" t="s">
        <v>7</v>
      </c>
      <c r="G12" s="274" t="s">
        <v>154</v>
      </c>
      <c r="H12" s="282"/>
      <c r="I12" s="282" t="s">
        <v>7</v>
      </c>
      <c r="J12" s="318" t="s">
        <v>7</v>
      </c>
      <c r="K12" s="275"/>
      <c r="L12" s="282" t="s">
        <v>7</v>
      </c>
      <c r="M12" s="282"/>
      <c r="N12" s="277"/>
    </row>
    <row r="13" spans="1:35" x14ac:dyDescent="0.25">
      <c r="B13" s="12" t="s">
        <v>4</v>
      </c>
      <c r="C13" s="22">
        <v>26.3</v>
      </c>
      <c r="D13" s="188">
        <v>13.3</v>
      </c>
      <c r="E13" s="190">
        <v>4</v>
      </c>
      <c r="F13" s="202">
        <v>12</v>
      </c>
      <c r="G13" s="22">
        <v>11.5</v>
      </c>
      <c r="H13" s="21">
        <v>9.5</v>
      </c>
      <c r="I13" s="239">
        <v>7.9</v>
      </c>
      <c r="J13" s="239">
        <v>6.9</v>
      </c>
      <c r="K13" s="40">
        <v>5.0999999999999996</v>
      </c>
      <c r="L13" s="223">
        <v>4.7</v>
      </c>
      <c r="M13" s="21">
        <v>4.4000000000000004</v>
      </c>
      <c r="N13" s="221">
        <v>3</v>
      </c>
    </row>
    <row r="14" spans="1:35" x14ac:dyDescent="0.25">
      <c r="B14" s="8" t="s">
        <v>6</v>
      </c>
      <c r="C14" s="7">
        <v>167</v>
      </c>
      <c r="D14" s="184">
        <v>167</v>
      </c>
      <c r="E14" s="192">
        <v>97</v>
      </c>
      <c r="F14" s="204">
        <v>167</v>
      </c>
      <c r="G14" s="7">
        <v>153</v>
      </c>
      <c r="H14" s="5">
        <v>117</v>
      </c>
      <c r="I14" s="241">
        <v>113</v>
      </c>
      <c r="J14" s="241">
        <v>160</v>
      </c>
      <c r="K14" s="216">
        <v>147</v>
      </c>
      <c r="L14" s="222">
        <v>147</v>
      </c>
      <c r="M14" s="5">
        <v>117</v>
      </c>
      <c r="N14" s="4">
        <v>127</v>
      </c>
    </row>
    <row r="15" spans="1:35" s="2" customFormat="1" x14ac:dyDescent="0.25">
      <c r="A15" s="158"/>
      <c r="B15" s="69" t="s">
        <v>21</v>
      </c>
      <c r="C15" s="62" t="s">
        <v>129</v>
      </c>
      <c r="D15" s="191" t="s">
        <v>139</v>
      </c>
      <c r="E15" s="199" t="s">
        <v>140</v>
      </c>
      <c r="F15" s="205" t="s">
        <v>148</v>
      </c>
      <c r="G15" s="62" t="s">
        <v>248</v>
      </c>
      <c r="H15" s="64" t="s">
        <v>139</v>
      </c>
      <c r="I15" s="242" t="s">
        <v>249</v>
      </c>
      <c r="J15" s="242" t="s">
        <v>248</v>
      </c>
      <c r="K15" s="60" t="s">
        <v>250</v>
      </c>
      <c r="L15" s="227" t="s">
        <v>213</v>
      </c>
      <c r="M15" s="64" t="s">
        <v>139</v>
      </c>
      <c r="N15" s="61" t="s">
        <v>184</v>
      </c>
      <c r="P15"/>
      <c r="Q15"/>
      <c r="R15" s="78"/>
    </row>
    <row r="16" spans="1:35" ht="15.75" thickBot="1" x14ac:dyDescent="0.3">
      <c r="B16" s="16" t="s">
        <v>5</v>
      </c>
      <c r="C16" s="15">
        <v>30.5</v>
      </c>
      <c r="D16" s="189">
        <v>32.6</v>
      </c>
      <c r="E16" s="203">
        <v>22</v>
      </c>
      <c r="F16" s="206">
        <v>32.6</v>
      </c>
      <c r="G16" s="15">
        <v>29.2</v>
      </c>
      <c r="H16" s="14">
        <v>25.9</v>
      </c>
      <c r="I16" s="240">
        <v>23.6</v>
      </c>
      <c r="J16" s="240">
        <v>29.9</v>
      </c>
      <c r="K16" s="208">
        <v>30.6</v>
      </c>
      <c r="L16" s="224">
        <v>28.6</v>
      </c>
      <c r="M16" s="14">
        <v>25.9</v>
      </c>
      <c r="N16" s="13">
        <v>25.7</v>
      </c>
      <c r="P16" s="102"/>
      <c r="Q16" s="102"/>
    </row>
    <row r="17" spans="1:14" x14ac:dyDescent="0.25">
      <c r="B17" s="12" t="s">
        <v>4</v>
      </c>
      <c r="C17" s="270">
        <v>37.1</v>
      </c>
      <c r="D17" s="284"/>
      <c r="E17" s="198">
        <v>5.2</v>
      </c>
      <c r="F17" s="202">
        <v>12</v>
      </c>
      <c r="G17" s="11">
        <v>13.7</v>
      </c>
      <c r="H17" s="10">
        <v>7.9</v>
      </c>
      <c r="I17" s="198">
        <v>5.3</v>
      </c>
      <c r="J17" s="198">
        <v>5.0999999999999996</v>
      </c>
      <c r="K17" s="235">
        <v>4.2</v>
      </c>
      <c r="L17" s="270">
        <v>12.1</v>
      </c>
      <c r="M17" s="283"/>
      <c r="N17" s="276"/>
    </row>
    <row r="18" spans="1:14" s="2" customFormat="1" x14ac:dyDescent="0.25">
      <c r="A18" s="158"/>
      <c r="B18" s="76" t="s">
        <v>3</v>
      </c>
      <c r="C18" s="272">
        <v>13</v>
      </c>
      <c r="D18" s="285"/>
      <c r="E18" s="199">
        <v>4</v>
      </c>
      <c r="F18" s="207">
        <v>12</v>
      </c>
      <c r="G18" s="57">
        <v>15</v>
      </c>
      <c r="H18" s="59">
        <v>7</v>
      </c>
      <c r="I18" s="199">
        <v>11</v>
      </c>
      <c r="J18" s="199">
        <v>13</v>
      </c>
      <c r="K18" s="236">
        <v>8</v>
      </c>
      <c r="L18" s="272">
        <v>11</v>
      </c>
      <c r="M18" s="309"/>
      <c r="N18" s="310"/>
    </row>
    <row r="19" spans="1:14" x14ac:dyDescent="0.25">
      <c r="B19" s="6" t="s">
        <v>2</v>
      </c>
      <c r="C19" s="278" t="s">
        <v>95</v>
      </c>
      <c r="D19" s="286"/>
      <c r="E19" s="321"/>
      <c r="F19" s="204" t="s">
        <v>130</v>
      </c>
      <c r="G19" s="280" t="s">
        <v>247</v>
      </c>
      <c r="H19" s="287"/>
      <c r="I19" s="287"/>
      <c r="J19" s="287"/>
      <c r="K19" s="321"/>
      <c r="L19" s="287" t="s">
        <v>260</v>
      </c>
      <c r="M19" s="287"/>
      <c r="N19" s="281"/>
    </row>
    <row r="20" spans="1:14" s="2" customFormat="1" ht="15.75" thickBot="1" x14ac:dyDescent="0.3">
      <c r="A20" s="158"/>
      <c r="B20" s="3" t="s">
        <v>1</v>
      </c>
      <c r="C20" s="256" t="s">
        <v>22</v>
      </c>
      <c r="D20" s="288"/>
      <c r="E20" s="320"/>
      <c r="F20" s="209" t="s">
        <v>22</v>
      </c>
      <c r="G20" s="256" t="s">
        <v>22</v>
      </c>
      <c r="H20" s="288"/>
      <c r="I20" s="288"/>
      <c r="J20" s="288"/>
      <c r="K20" s="320"/>
      <c r="L20" s="288"/>
      <c r="M20" s="288"/>
      <c r="N20" s="258"/>
    </row>
    <row r="21" spans="1:14" x14ac:dyDescent="0.25">
      <c r="B21" s="159" t="s">
        <v>118</v>
      </c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1"/>
    </row>
    <row r="22" spans="1:14" x14ac:dyDescent="0.25">
      <c r="B22" s="162" t="s">
        <v>133</v>
      </c>
      <c r="C22" s="163" t="s">
        <v>141</v>
      </c>
      <c r="D22" s="163"/>
      <c r="E22" s="163"/>
      <c r="F22" s="163"/>
      <c r="G22" s="163"/>
      <c r="H22" s="163"/>
      <c r="I22" s="163"/>
      <c r="J22" s="163"/>
      <c r="K22" s="237"/>
      <c r="L22" s="163"/>
      <c r="M22" s="163"/>
      <c r="N22" s="164"/>
    </row>
    <row r="23" spans="1:14" x14ac:dyDescent="0.25">
      <c r="B23" s="162" t="s">
        <v>251</v>
      </c>
      <c r="C23" s="163" t="s">
        <v>255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4"/>
    </row>
    <row r="24" spans="1:14" x14ac:dyDescent="0.25">
      <c r="B24" s="162" t="s">
        <v>252</v>
      </c>
      <c r="C24" s="163" t="s">
        <v>261</v>
      </c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4"/>
    </row>
    <row r="25" spans="1:14" x14ac:dyDescent="0.25">
      <c r="B25" s="162" t="s">
        <v>253</v>
      </c>
      <c r="C25" s="163" t="s">
        <v>256</v>
      </c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4"/>
    </row>
    <row r="26" spans="1:14" x14ac:dyDescent="0.25">
      <c r="B26" s="162"/>
      <c r="C26" s="163" t="s">
        <v>257</v>
      </c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4"/>
    </row>
    <row r="27" spans="1:14" x14ac:dyDescent="0.25">
      <c r="B27" s="162" t="s">
        <v>254</v>
      </c>
      <c r="C27" s="163" t="s">
        <v>262</v>
      </c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4"/>
    </row>
    <row r="28" spans="1:14" x14ac:dyDescent="0.25"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4"/>
    </row>
    <row r="29" spans="1:14" x14ac:dyDescent="0.25">
      <c r="B29" s="165" t="s">
        <v>159</v>
      </c>
      <c r="C29" s="163" t="s">
        <v>258</v>
      </c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4"/>
    </row>
    <row r="30" spans="1:14" ht="15.75" thickBot="1" x14ac:dyDescent="0.3">
      <c r="B30" s="166" t="s">
        <v>160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8"/>
    </row>
    <row r="33" spans="2:35" ht="15.75" thickBot="1" x14ac:dyDescent="0.3"/>
    <row r="34" spans="2:35" x14ac:dyDescent="0.25">
      <c r="B34" s="169" t="s">
        <v>119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1"/>
    </row>
    <row r="35" spans="2:35" x14ac:dyDescent="0.25">
      <c r="B35" s="172"/>
      <c r="C35" s="173"/>
      <c r="D35" s="173"/>
      <c r="E35" s="173"/>
      <c r="F35" s="173"/>
      <c r="G35" s="173"/>
      <c r="H35" s="173"/>
      <c r="I35" s="173"/>
      <c r="J35" s="173"/>
      <c r="K35" s="173"/>
      <c r="L35" s="238"/>
      <c r="M35" s="173"/>
      <c r="N35" s="174"/>
    </row>
    <row r="36" spans="2:35" x14ac:dyDescent="0.25">
      <c r="B36" s="172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4"/>
    </row>
    <row r="37" spans="2:35" ht="15.75" thickBot="1" x14ac:dyDescent="0.3"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7"/>
    </row>
    <row r="38" spans="2:35" x14ac:dyDescent="0.25">
      <c r="B38" s="178" t="s">
        <v>120</v>
      </c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80"/>
    </row>
    <row r="39" spans="2:35" x14ac:dyDescent="0.25">
      <c r="B39" s="172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4"/>
      <c r="AI39" s="1"/>
    </row>
    <row r="40" spans="2:35" x14ac:dyDescent="0.25">
      <c r="B40" s="172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4"/>
      <c r="AF40" s="1" t="s">
        <v>264</v>
      </c>
    </row>
    <row r="41" spans="2:35" ht="15.75" thickBot="1" x14ac:dyDescent="0.3">
      <c r="B41" s="175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7"/>
    </row>
    <row r="43" spans="2:35" x14ac:dyDescent="0.25">
      <c r="M43" s="229"/>
    </row>
    <row r="44" spans="2:35" x14ac:dyDescent="0.25">
      <c r="G44" s="1"/>
    </row>
  </sheetData>
  <mergeCells count="42">
    <mergeCell ref="C9:E9"/>
    <mergeCell ref="C10:E10"/>
    <mergeCell ref="C11:E11"/>
    <mergeCell ref="C19:E19"/>
    <mergeCell ref="G11:I11"/>
    <mergeCell ref="G12:I12"/>
    <mergeCell ref="G9:K9"/>
    <mergeCell ref="G10:K10"/>
    <mergeCell ref="C12:E12"/>
    <mergeCell ref="J12:K12"/>
    <mergeCell ref="C20:E20"/>
    <mergeCell ref="C17:D17"/>
    <mergeCell ref="C18:D18"/>
    <mergeCell ref="G19:K19"/>
    <mergeCell ref="G20:K20"/>
    <mergeCell ref="L20:N20"/>
    <mergeCell ref="B2:N2"/>
    <mergeCell ref="L9:N9"/>
    <mergeCell ref="L10:N10"/>
    <mergeCell ref="L11:N11"/>
    <mergeCell ref="L12:N12"/>
    <mergeCell ref="L19:N19"/>
    <mergeCell ref="L6:N6"/>
    <mergeCell ref="L7:M7"/>
    <mergeCell ref="L8:M8"/>
    <mergeCell ref="C6:E6"/>
    <mergeCell ref="C7:D7"/>
    <mergeCell ref="C8:D8"/>
    <mergeCell ref="C4:F4"/>
    <mergeCell ref="C5:F5"/>
    <mergeCell ref="G6:K6"/>
    <mergeCell ref="L17:N17"/>
    <mergeCell ref="L18:N18"/>
    <mergeCell ref="L4:N4"/>
    <mergeCell ref="L5:N5"/>
    <mergeCell ref="G4:K4"/>
    <mergeCell ref="G5:K5"/>
    <mergeCell ref="J7:K7"/>
    <mergeCell ref="J8:K8"/>
    <mergeCell ref="G7:I7"/>
    <mergeCell ref="G8:I8"/>
    <mergeCell ref="J11:K11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5" width="15.7109375" customWidth="1"/>
    <col min="6" max="6" width="17.7109375" bestFit="1" customWidth="1"/>
    <col min="7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4" ht="15.75" thickBot="1" x14ac:dyDescent="0.3"/>
    <row r="2" spans="1:24" ht="19.5" thickBot="1" x14ac:dyDescent="0.35">
      <c r="B2" s="259" t="s">
        <v>174</v>
      </c>
      <c r="C2" s="260"/>
      <c r="D2" s="260"/>
      <c r="E2" s="260"/>
      <c r="F2" s="260"/>
      <c r="G2" s="261"/>
      <c r="I2" s="1" t="s">
        <v>0</v>
      </c>
      <c r="X2" s="1" t="s">
        <v>175</v>
      </c>
    </row>
    <row r="3" spans="1:24" ht="15.75" thickBot="1" x14ac:dyDescent="0.3"/>
    <row r="4" spans="1:24" x14ac:dyDescent="0.25">
      <c r="B4" s="25" t="s">
        <v>19</v>
      </c>
      <c r="C4" s="262">
        <v>1825</v>
      </c>
      <c r="D4" s="263"/>
      <c r="E4" s="263"/>
      <c r="F4" s="185" t="s">
        <v>18</v>
      </c>
      <c r="G4" s="152">
        <v>8.9</v>
      </c>
    </row>
    <row r="5" spans="1:24" ht="15.75" thickBot="1" x14ac:dyDescent="0.3">
      <c r="B5" s="24" t="s">
        <v>17</v>
      </c>
      <c r="C5" s="264" t="s">
        <v>121</v>
      </c>
      <c r="D5" s="265"/>
      <c r="E5" s="265"/>
      <c r="F5" s="186" t="s">
        <v>16</v>
      </c>
      <c r="G5" s="153">
        <v>8.8000000000000007</v>
      </c>
    </row>
    <row r="6" spans="1:24" ht="15.75" thickBot="1" x14ac:dyDescent="0.3">
      <c r="B6" s="23" t="s">
        <v>15</v>
      </c>
      <c r="C6" s="266" t="s">
        <v>14</v>
      </c>
      <c r="D6" s="295"/>
      <c r="E6" s="267"/>
      <c r="F6" s="268" t="s">
        <v>13</v>
      </c>
      <c r="G6" s="269"/>
    </row>
    <row r="7" spans="1:24" x14ac:dyDescent="0.25">
      <c r="B7" s="12" t="s">
        <v>4</v>
      </c>
      <c r="C7" s="270">
        <v>8.9</v>
      </c>
      <c r="D7" s="283"/>
      <c r="E7" s="271"/>
      <c r="F7" s="22">
        <v>5.5</v>
      </c>
      <c r="G7" s="20">
        <v>3.3</v>
      </c>
    </row>
    <row r="8" spans="1:24" ht="15" customHeight="1" thickBot="1" x14ac:dyDescent="0.3">
      <c r="B8" s="8" t="s">
        <v>12</v>
      </c>
      <c r="C8" s="274" t="s">
        <v>10</v>
      </c>
      <c r="D8" s="282"/>
      <c r="E8" s="275"/>
      <c r="F8" s="7" t="s">
        <v>10</v>
      </c>
      <c r="G8" s="4" t="s">
        <v>11</v>
      </c>
    </row>
    <row r="9" spans="1:24" x14ac:dyDescent="0.25">
      <c r="B9" s="12" t="s">
        <v>4</v>
      </c>
      <c r="C9" s="270">
        <v>8.9</v>
      </c>
      <c r="D9" s="283"/>
      <c r="E9" s="271"/>
      <c r="F9" s="270">
        <v>8.8000000000000007</v>
      </c>
      <c r="G9" s="276"/>
    </row>
    <row r="10" spans="1:24" ht="15.75" thickBot="1" x14ac:dyDescent="0.3">
      <c r="B10" s="8" t="s">
        <v>9</v>
      </c>
      <c r="C10" s="274" t="s">
        <v>126</v>
      </c>
      <c r="D10" s="282"/>
      <c r="E10" s="275"/>
      <c r="F10" s="274" t="s">
        <v>126</v>
      </c>
      <c r="G10" s="277"/>
    </row>
    <row r="11" spans="1:24" x14ac:dyDescent="0.25">
      <c r="B11" s="12" t="s">
        <v>4</v>
      </c>
      <c r="C11" s="270">
        <v>8.9</v>
      </c>
      <c r="D11" s="283"/>
      <c r="E11" s="271"/>
      <c r="F11" s="270">
        <v>8.8000000000000007</v>
      </c>
      <c r="G11" s="276"/>
    </row>
    <row r="12" spans="1:24" ht="15.75" thickBot="1" x14ac:dyDescent="0.3">
      <c r="B12" s="16" t="s">
        <v>8</v>
      </c>
      <c r="C12" s="274" t="s">
        <v>7</v>
      </c>
      <c r="D12" s="282"/>
      <c r="E12" s="275"/>
      <c r="F12" s="274" t="s">
        <v>7</v>
      </c>
      <c r="G12" s="277"/>
    </row>
    <row r="13" spans="1:24" x14ac:dyDescent="0.25">
      <c r="B13" s="12" t="s">
        <v>4</v>
      </c>
      <c r="C13" s="22">
        <v>5.9</v>
      </c>
      <c r="D13" s="151">
        <v>1.7</v>
      </c>
      <c r="E13" s="21">
        <v>1.3</v>
      </c>
      <c r="F13" s="22">
        <v>5.3</v>
      </c>
      <c r="G13" s="154">
        <v>3.5</v>
      </c>
    </row>
    <row r="14" spans="1:24" x14ac:dyDescent="0.25">
      <c r="B14" s="8" t="s">
        <v>6</v>
      </c>
      <c r="C14" s="7">
        <v>147</v>
      </c>
      <c r="D14" s="148">
        <v>153</v>
      </c>
      <c r="E14" s="5">
        <v>213</v>
      </c>
      <c r="F14" s="7">
        <v>153</v>
      </c>
      <c r="G14" s="4">
        <v>213</v>
      </c>
    </row>
    <row r="15" spans="1:24" s="2" customFormat="1" x14ac:dyDescent="0.25">
      <c r="A15" s="158"/>
      <c r="B15" s="69" t="s">
        <v>21</v>
      </c>
      <c r="C15" s="62" t="s">
        <v>145</v>
      </c>
      <c r="D15" s="149" t="s">
        <v>145</v>
      </c>
      <c r="E15" s="59" t="s">
        <v>71</v>
      </c>
      <c r="F15" s="62" t="s">
        <v>207</v>
      </c>
      <c r="G15" s="61" t="s">
        <v>208</v>
      </c>
      <c r="I15"/>
      <c r="J15"/>
      <c r="K15" s="78"/>
    </row>
    <row r="16" spans="1:24" ht="15.75" thickBot="1" x14ac:dyDescent="0.3">
      <c r="B16" s="16" t="s">
        <v>5</v>
      </c>
      <c r="C16" s="15">
        <v>32.5</v>
      </c>
      <c r="D16" s="150">
        <v>32.5</v>
      </c>
      <c r="E16" s="14">
        <v>29.6</v>
      </c>
      <c r="F16" s="15">
        <v>30.9</v>
      </c>
      <c r="G16" s="13">
        <v>33.6</v>
      </c>
      <c r="I16" s="102"/>
      <c r="J16" s="102"/>
    </row>
    <row r="17" spans="1:7" x14ac:dyDescent="0.25">
      <c r="B17" s="12" t="s">
        <v>4</v>
      </c>
      <c r="C17" s="11">
        <v>6.9</v>
      </c>
      <c r="D17" s="10">
        <v>1.3</v>
      </c>
      <c r="E17" s="10">
        <v>0.7</v>
      </c>
      <c r="F17" s="11">
        <v>5.3</v>
      </c>
      <c r="G17" s="9">
        <v>3.1</v>
      </c>
    </row>
    <row r="18" spans="1:7" s="2" customFormat="1" x14ac:dyDescent="0.25">
      <c r="A18" s="158"/>
      <c r="B18" s="76" t="s">
        <v>3</v>
      </c>
      <c r="C18" s="57">
        <v>15</v>
      </c>
      <c r="D18" s="59">
        <v>13</v>
      </c>
      <c r="E18" s="64">
        <v>12</v>
      </c>
      <c r="F18" s="57">
        <v>13</v>
      </c>
      <c r="G18" s="103">
        <v>14</v>
      </c>
    </row>
    <row r="19" spans="1:7" x14ac:dyDescent="0.25">
      <c r="B19" s="6" t="s">
        <v>2</v>
      </c>
      <c r="C19" s="278" t="s">
        <v>22</v>
      </c>
      <c r="D19" s="286"/>
      <c r="E19" s="279"/>
      <c r="F19" s="280" t="s">
        <v>209</v>
      </c>
      <c r="G19" s="281"/>
    </row>
    <row r="20" spans="1:7" s="2" customFormat="1" ht="15.75" thickBot="1" x14ac:dyDescent="0.3">
      <c r="A20" s="158"/>
      <c r="B20" s="3" t="s">
        <v>1</v>
      </c>
      <c r="C20" s="256" t="s">
        <v>22</v>
      </c>
      <c r="D20" s="288"/>
      <c r="E20" s="257"/>
      <c r="F20" s="256" t="s">
        <v>22</v>
      </c>
      <c r="G20" s="258"/>
    </row>
    <row r="21" spans="1:7" x14ac:dyDescent="0.25">
      <c r="B21" s="159" t="s">
        <v>118</v>
      </c>
      <c r="C21" s="160"/>
      <c r="D21" s="160"/>
      <c r="E21" s="160"/>
      <c r="F21" s="160"/>
      <c r="G21" s="161"/>
    </row>
    <row r="22" spans="1:7" x14ac:dyDescent="0.25">
      <c r="B22" s="162" t="s">
        <v>133</v>
      </c>
      <c r="C22" s="163" t="s">
        <v>146</v>
      </c>
      <c r="D22" s="163"/>
      <c r="E22" s="163"/>
      <c r="F22" s="163"/>
      <c r="G22" s="164"/>
    </row>
    <row r="23" spans="1:7" x14ac:dyDescent="0.25">
      <c r="B23" s="162" t="s">
        <v>142</v>
      </c>
      <c r="C23" s="163" t="s">
        <v>210</v>
      </c>
      <c r="D23" s="163"/>
      <c r="E23" s="163"/>
      <c r="F23" s="163"/>
      <c r="G23" s="164"/>
    </row>
    <row r="24" spans="1:7" x14ac:dyDescent="0.25">
      <c r="B24" s="162" t="s">
        <v>143</v>
      </c>
      <c r="C24" s="163" t="s">
        <v>211</v>
      </c>
      <c r="D24" s="163"/>
      <c r="E24" s="163"/>
      <c r="F24" s="163"/>
      <c r="G24" s="164"/>
    </row>
    <row r="25" spans="1:7" x14ac:dyDescent="0.25">
      <c r="B25" s="162"/>
      <c r="C25" s="163" t="s">
        <v>212</v>
      </c>
      <c r="D25" s="163"/>
      <c r="E25" s="163"/>
      <c r="F25" s="163"/>
      <c r="G25" s="164"/>
    </row>
    <row r="26" spans="1:7" x14ac:dyDescent="0.25">
      <c r="B26" s="165" t="s">
        <v>159</v>
      </c>
      <c r="C26" s="163" t="s">
        <v>172</v>
      </c>
      <c r="D26" s="163"/>
      <c r="E26" s="163"/>
      <c r="F26" s="163"/>
      <c r="G26" s="164"/>
    </row>
    <row r="27" spans="1:7" ht="15.75" thickBot="1" x14ac:dyDescent="0.3">
      <c r="B27" s="212" t="s">
        <v>160</v>
      </c>
      <c r="C27" s="167"/>
      <c r="D27" s="167"/>
      <c r="E27" s="167"/>
      <c r="F27" s="167"/>
      <c r="G27" s="168"/>
    </row>
    <row r="29" spans="1:7" x14ac:dyDescent="0.25">
      <c r="B29" s="211"/>
    </row>
    <row r="30" spans="1:7" ht="15.75" thickBot="1" x14ac:dyDescent="0.3"/>
    <row r="31" spans="1:7" x14ac:dyDescent="0.25">
      <c r="B31" s="169" t="s">
        <v>119</v>
      </c>
      <c r="C31" s="170"/>
      <c r="D31" s="170"/>
      <c r="E31" s="170"/>
      <c r="F31" s="170"/>
      <c r="G31" s="171"/>
    </row>
    <row r="32" spans="1:7" x14ac:dyDescent="0.25">
      <c r="B32" s="172"/>
      <c r="C32" s="173"/>
      <c r="D32" s="173"/>
      <c r="E32" s="173"/>
      <c r="F32" s="173"/>
      <c r="G32" s="174"/>
    </row>
    <row r="33" spans="2:7" x14ac:dyDescent="0.25">
      <c r="B33" s="172"/>
      <c r="C33" s="173"/>
      <c r="D33" s="173"/>
      <c r="E33" s="173"/>
      <c r="F33" s="173"/>
      <c r="G33" s="174"/>
    </row>
    <row r="34" spans="2:7" ht="15.75" thickBot="1" x14ac:dyDescent="0.3">
      <c r="B34" s="175"/>
      <c r="C34" s="176"/>
      <c r="D34" s="176"/>
      <c r="E34" s="176"/>
      <c r="F34" s="176"/>
      <c r="G34" s="177"/>
    </row>
    <row r="35" spans="2:7" x14ac:dyDescent="0.25">
      <c r="B35" s="178" t="s">
        <v>120</v>
      </c>
      <c r="C35" s="179"/>
      <c r="D35" s="179"/>
      <c r="E35" s="179"/>
      <c r="F35" s="179"/>
      <c r="G35" s="180"/>
    </row>
    <row r="36" spans="2:7" x14ac:dyDescent="0.25">
      <c r="B36" s="172"/>
      <c r="C36" s="173"/>
      <c r="D36" s="173"/>
      <c r="E36" s="173"/>
      <c r="F36" s="173"/>
      <c r="G36" s="174"/>
    </row>
    <row r="37" spans="2:7" x14ac:dyDescent="0.25">
      <c r="B37" s="172"/>
      <c r="C37" s="173"/>
      <c r="D37" s="173"/>
      <c r="E37" s="173"/>
      <c r="F37" s="173"/>
      <c r="G37" s="174"/>
    </row>
    <row r="38" spans="2:7" ht="15.75" thickBot="1" x14ac:dyDescent="0.3">
      <c r="B38" s="175"/>
      <c r="C38" s="176"/>
      <c r="D38" s="176"/>
      <c r="E38" s="176"/>
      <c r="F38" s="176"/>
      <c r="G38" s="177"/>
    </row>
  </sheetData>
  <mergeCells count="19">
    <mergeCell ref="B2:G2"/>
    <mergeCell ref="C4:E4"/>
    <mergeCell ref="C5:E5"/>
    <mergeCell ref="C10:E10"/>
    <mergeCell ref="C11:E11"/>
    <mergeCell ref="C6:E6"/>
    <mergeCell ref="F6:G6"/>
    <mergeCell ref="C7:E7"/>
    <mergeCell ref="C8:E8"/>
    <mergeCell ref="C9:E9"/>
    <mergeCell ref="F9:G9"/>
    <mergeCell ref="F10:G10"/>
    <mergeCell ref="F11:G11"/>
    <mergeCell ref="C12:E12"/>
    <mergeCell ref="C19:E19"/>
    <mergeCell ref="F19:G19"/>
    <mergeCell ref="C20:E20"/>
    <mergeCell ref="F20:G20"/>
    <mergeCell ref="F12:G1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12.7109375" customWidth="1"/>
    <col min="8" max="9" width="20.7109375" customWidth="1"/>
    <col min="11" max="11" width="20" customWidth="1"/>
    <col min="12" max="12" width="11.28515625" bestFit="1" customWidth="1"/>
    <col min="13" max="13" width="11" bestFit="1" customWidth="1"/>
    <col min="14" max="14" width="10.7109375" bestFit="1" customWidth="1"/>
    <col min="17" max="19" width="9.140625" customWidth="1"/>
  </cols>
  <sheetData>
    <row r="1" spans="1:27" ht="15.75" thickBot="1" x14ac:dyDescent="0.3"/>
    <row r="2" spans="1:27" ht="19.5" thickBot="1" x14ac:dyDescent="0.35">
      <c r="B2" s="259" t="s">
        <v>174</v>
      </c>
      <c r="C2" s="260"/>
      <c r="D2" s="260"/>
      <c r="E2" s="260"/>
      <c r="F2" s="260"/>
      <c r="G2" s="260"/>
      <c r="H2" s="260"/>
      <c r="I2" s="261"/>
      <c r="K2" s="1" t="s">
        <v>0</v>
      </c>
      <c r="AA2" s="1" t="s">
        <v>186</v>
      </c>
    </row>
    <row r="3" spans="1:27" ht="15.75" thickBot="1" x14ac:dyDescent="0.3"/>
    <row r="4" spans="1:27" x14ac:dyDescent="0.25">
      <c r="B4" s="25" t="s">
        <v>19</v>
      </c>
      <c r="C4" s="262">
        <v>1845</v>
      </c>
      <c r="D4" s="263"/>
      <c r="E4" s="263"/>
      <c r="F4" s="263"/>
      <c r="G4" s="263"/>
      <c r="H4" s="185" t="s">
        <v>18</v>
      </c>
      <c r="I4" s="152">
        <v>21.3</v>
      </c>
    </row>
    <row r="5" spans="1:27" ht="15.75" thickBot="1" x14ac:dyDescent="0.3">
      <c r="B5" s="24" t="s">
        <v>17</v>
      </c>
      <c r="C5" s="264" t="s">
        <v>121</v>
      </c>
      <c r="D5" s="265"/>
      <c r="E5" s="265"/>
      <c r="F5" s="265"/>
      <c r="G5" s="265"/>
      <c r="H5" s="186" t="s">
        <v>16</v>
      </c>
      <c r="I5" s="153">
        <v>21.4</v>
      </c>
    </row>
    <row r="6" spans="1:27" ht="15.75" thickBot="1" x14ac:dyDescent="0.3">
      <c r="B6" s="23" t="s">
        <v>15</v>
      </c>
      <c r="C6" s="266" t="s">
        <v>14</v>
      </c>
      <c r="D6" s="295"/>
      <c r="E6" s="295"/>
      <c r="F6" s="295"/>
      <c r="G6" s="267"/>
      <c r="H6" s="268" t="s">
        <v>13</v>
      </c>
      <c r="I6" s="269"/>
    </row>
    <row r="7" spans="1:27" x14ac:dyDescent="0.25">
      <c r="B7" s="12" t="s">
        <v>4</v>
      </c>
      <c r="C7" s="270">
        <v>11.5</v>
      </c>
      <c r="D7" s="283"/>
      <c r="E7" s="284"/>
      <c r="F7" s="317">
        <v>9.8000000000000007</v>
      </c>
      <c r="G7" s="271"/>
      <c r="H7" s="270">
        <v>21.4</v>
      </c>
      <c r="I7" s="276"/>
    </row>
    <row r="8" spans="1:27" ht="15" customHeight="1" thickBot="1" x14ac:dyDescent="0.3">
      <c r="B8" s="8" t="s">
        <v>12</v>
      </c>
      <c r="C8" s="274" t="s">
        <v>11</v>
      </c>
      <c r="D8" s="282"/>
      <c r="E8" s="294"/>
      <c r="F8" s="318" t="s">
        <v>10</v>
      </c>
      <c r="G8" s="275"/>
      <c r="H8" s="274" t="s">
        <v>11</v>
      </c>
      <c r="I8" s="277"/>
    </row>
    <row r="9" spans="1:27" x14ac:dyDescent="0.25">
      <c r="B9" s="12" t="s">
        <v>4</v>
      </c>
      <c r="C9" s="270">
        <v>21.3</v>
      </c>
      <c r="D9" s="283"/>
      <c r="E9" s="283"/>
      <c r="F9" s="283"/>
      <c r="G9" s="271"/>
      <c r="H9" s="270">
        <v>21.4</v>
      </c>
      <c r="I9" s="276"/>
    </row>
    <row r="10" spans="1:27" ht="15.75" thickBot="1" x14ac:dyDescent="0.3">
      <c r="B10" s="8" t="s">
        <v>9</v>
      </c>
      <c r="C10" s="274" t="s">
        <v>147</v>
      </c>
      <c r="D10" s="282"/>
      <c r="E10" s="282"/>
      <c r="F10" s="282"/>
      <c r="G10" s="275"/>
      <c r="H10" s="274" t="s">
        <v>147</v>
      </c>
      <c r="I10" s="277"/>
    </row>
    <row r="11" spans="1:27" x14ac:dyDescent="0.25">
      <c r="B11" s="12" t="s">
        <v>4</v>
      </c>
      <c r="C11" s="270">
        <v>21.3</v>
      </c>
      <c r="D11" s="283"/>
      <c r="E11" s="283"/>
      <c r="F11" s="283"/>
      <c r="G11" s="271"/>
      <c r="H11" s="270">
        <v>21.4</v>
      </c>
      <c r="I11" s="276"/>
    </row>
    <row r="12" spans="1:27" ht="15.75" thickBot="1" x14ac:dyDescent="0.3">
      <c r="B12" s="16" t="s">
        <v>8</v>
      </c>
      <c r="C12" s="274" t="s">
        <v>7</v>
      </c>
      <c r="D12" s="282"/>
      <c r="E12" s="282"/>
      <c r="F12" s="282"/>
      <c r="G12" s="275"/>
      <c r="H12" s="274" t="s">
        <v>7</v>
      </c>
      <c r="I12" s="277"/>
    </row>
    <row r="13" spans="1:27" x14ac:dyDescent="0.25">
      <c r="B13" s="12" t="s">
        <v>4</v>
      </c>
      <c r="C13" s="22">
        <v>7.2</v>
      </c>
      <c r="D13" s="188">
        <v>5.6</v>
      </c>
      <c r="E13" s="151">
        <v>4.7</v>
      </c>
      <c r="F13" s="188">
        <v>1.9</v>
      </c>
      <c r="G13" s="21">
        <v>1.5</v>
      </c>
      <c r="H13" s="22">
        <v>18.600000000000001</v>
      </c>
      <c r="I13" s="154">
        <v>2.8</v>
      </c>
    </row>
    <row r="14" spans="1:27" x14ac:dyDescent="0.25">
      <c r="B14" s="8" t="s">
        <v>6</v>
      </c>
      <c r="C14" s="7">
        <v>113</v>
      </c>
      <c r="D14" s="184">
        <v>133</v>
      </c>
      <c r="E14" s="148">
        <v>153</v>
      </c>
      <c r="F14" s="184">
        <v>123</v>
      </c>
      <c r="G14" s="5">
        <v>173</v>
      </c>
      <c r="H14" s="7">
        <v>147</v>
      </c>
      <c r="I14" s="4">
        <v>147</v>
      </c>
    </row>
    <row r="15" spans="1:27" s="2" customFormat="1" x14ac:dyDescent="0.25">
      <c r="A15" s="158"/>
      <c r="B15" s="69" t="s">
        <v>21</v>
      </c>
      <c r="C15" s="62" t="s">
        <v>149</v>
      </c>
      <c r="D15" s="191" t="s">
        <v>151</v>
      </c>
      <c r="E15" s="149" t="s">
        <v>153</v>
      </c>
      <c r="F15" s="191" t="s">
        <v>149</v>
      </c>
      <c r="G15" s="59" t="s">
        <v>148</v>
      </c>
      <c r="H15" s="62" t="s">
        <v>213</v>
      </c>
      <c r="I15" s="61" t="s">
        <v>139</v>
      </c>
      <c r="K15"/>
      <c r="L15"/>
      <c r="M15"/>
      <c r="N15"/>
      <c r="O15"/>
    </row>
    <row r="16" spans="1:27" ht="15.75" thickBot="1" x14ac:dyDescent="0.3">
      <c r="B16" s="16" t="s">
        <v>5</v>
      </c>
      <c r="C16" s="182">
        <v>21</v>
      </c>
      <c r="D16" s="189">
        <v>33.6</v>
      </c>
      <c r="E16" s="150">
        <v>26.8</v>
      </c>
      <c r="F16" s="189" t="s">
        <v>150</v>
      </c>
      <c r="G16" s="14">
        <v>30.9</v>
      </c>
      <c r="H16" s="15">
        <v>28.6</v>
      </c>
      <c r="I16" s="13">
        <v>29.6</v>
      </c>
    </row>
    <row r="17" spans="1:17" x14ac:dyDescent="0.25">
      <c r="B17" s="12" t="s">
        <v>4</v>
      </c>
      <c r="C17" s="270">
        <v>9.1999999999999993</v>
      </c>
      <c r="D17" s="284"/>
      <c r="E17" s="10">
        <v>6.3</v>
      </c>
      <c r="F17" s="10">
        <v>3.9</v>
      </c>
      <c r="G17" s="10">
        <v>1.4</v>
      </c>
      <c r="H17" s="11">
        <v>18.8</v>
      </c>
      <c r="I17" s="9">
        <v>2.6</v>
      </c>
    </row>
    <row r="18" spans="1:17" s="2" customFormat="1" x14ac:dyDescent="0.25">
      <c r="A18" s="158"/>
      <c r="B18" s="76" t="s">
        <v>3</v>
      </c>
      <c r="C18" s="272">
        <v>10</v>
      </c>
      <c r="D18" s="285"/>
      <c r="E18" s="59">
        <v>12</v>
      </c>
      <c r="F18" s="59">
        <v>13</v>
      </c>
      <c r="G18" s="64">
        <v>11</v>
      </c>
      <c r="H18" s="57">
        <v>11</v>
      </c>
      <c r="I18" s="103">
        <v>8</v>
      </c>
      <c r="K18"/>
      <c r="L18"/>
      <c r="M18"/>
      <c r="N18"/>
      <c r="O18"/>
    </row>
    <row r="19" spans="1:17" x14ac:dyDescent="0.25">
      <c r="B19" s="6" t="s">
        <v>2</v>
      </c>
      <c r="C19" s="278" t="s">
        <v>22</v>
      </c>
      <c r="D19" s="286"/>
      <c r="E19" s="286"/>
      <c r="F19" s="286"/>
      <c r="G19" s="279"/>
      <c r="H19" s="280" t="s">
        <v>223</v>
      </c>
      <c r="I19" s="281"/>
    </row>
    <row r="20" spans="1:17" s="2" customFormat="1" ht="15.75" thickBot="1" x14ac:dyDescent="0.3">
      <c r="A20" s="158"/>
      <c r="B20" s="3" t="s">
        <v>1</v>
      </c>
      <c r="C20" s="256" t="s">
        <v>22</v>
      </c>
      <c r="D20" s="288"/>
      <c r="E20" s="288"/>
      <c r="F20" s="288"/>
      <c r="G20" s="257"/>
      <c r="H20" s="256" t="s">
        <v>22</v>
      </c>
      <c r="I20" s="258"/>
      <c r="K20"/>
      <c r="L20"/>
      <c r="M20"/>
      <c r="N20"/>
      <c r="O20"/>
      <c r="P20"/>
      <c r="Q20"/>
    </row>
    <row r="21" spans="1:17" x14ac:dyDescent="0.25">
      <c r="B21" s="159" t="s">
        <v>118</v>
      </c>
      <c r="C21" s="160"/>
      <c r="D21" s="160"/>
      <c r="E21" s="160"/>
      <c r="F21" s="160"/>
      <c r="G21" s="160"/>
      <c r="H21" s="160"/>
      <c r="I21" s="161"/>
    </row>
    <row r="22" spans="1:17" x14ac:dyDescent="0.25">
      <c r="B22" s="162" t="s">
        <v>133</v>
      </c>
      <c r="C22" s="163" t="s">
        <v>152</v>
      </c>
      <c r="D22" s="163"/>
      <c r="E22" s="163"/>
      <c r="F22" s="163"/>
      <c r="G22" s="163"/>
      <c r="H22" s="163"/>
      <c r="I22" s="164"/>
    </row>
    <row r="23" spans="1:17" x14ac:dyDescent="0.25">
      <c r="B23" s="162" t="s">
        <v>142</v>
      </c>
      <c r="C23" s="163" t="s">
        <v>214</v>
      </c>
      <c r="D23" s="163"/>
      <c r="E23" s="163"/>
      <c r="F23" s="163"/>
      <c r="G23" s="163"/>
      <c r="H23" s="163"/>
      <c r="I23" s="164"/>
    </row>
    <row r="24" spans="1:17" x14ac:dyDescent="0.25">
      <c r="B24" s="162" t="s">
        <v>143</v>
      </c>
      <c r="C24" s="163" t="s">
        <v>215</v>
      </c>
      <c r="D24" s="163"/>
      <c r="E24" s="163"/>
      <c r="F24" s="163"/>
      <c r="G24" s="163"/>
      <c r="H24" s="163"/>
      <c r="I24" s="164"/>
    </row>
    <row r="25" spans="1:17" x14ac:dyDescent="0.25">
      <c r="B25" s="162"/>
      <c r="C25" s="163" t="s">
        <v>216</v>
      </c>
      <c r="D25" s="163"/>
      <c r="E25" s="163"/>
      <c r="F25" s="163"/>
      <c r="G25" s="163"/>
      <c r="H25" s="163"/>
      <c r="I25" s="164"/>
    </row>
    <row r="26" spans="1:17" x14ac:dyDescent="0.25">
      <c r="B26" s="165" t="s">
        <v>159</v>
      </c>
      <c r="C26" s="163" t="s">
        <v>172</v>
      </c>
      <c r="D26" s="163"/>
      <c r="E26" s="163"/>
      <c r="F26" s="163"/>
      <c r="G26" s="163"/>
      <c r="H26" s="163"/>
      <c r="I26" s="164"/>
    </row>
    <row r="27" spans="1:17" ht="15.75" thickBot="1" x14ac:dyDescent="0.3">
      <c r="B27" s="166" t="s">
        <v>160</v>
      </c>
      <c r="C27" s="167"/>
      <c r="D27" s="167"/>
      <c r="E27" s="167"/>
      <c r="F27" s="167"/>
      <c r="G27" s="167"/>
      <c r="H27" s="167"/>
      <c r="I27" s="168"/>
    </row>
    <row r="28" spans="1:17" x14ac:dyDescent="0.25">
      <c r="B28" t="s">
        <v>125</v>
      </c>
    </row>
    <row r="30" spans="1:17" ht="15.75" thickBot="1" x14ac:dyDescent="0.3"/>
    <row r="31" spans="1:17" x14ac:dyDescent="0.25">
      <c r="B31" s="169" t="s">
        <v>119</v>
      </c>
      <c r="C31" s="170"/>
      <c r="D31" s="170"/>
      <c r="E31" s="170"/>
      <c r="F31" s="170"/>
      <c r="G31" s="170"/>
      <c r="H31" s="170"/>
      <c r="I31" s="171"/>
    </row>
    <row r="32" spans="1:17" x14ac:dyDescent="0.25">
      <c r="B32" s="172"/>
      <c r="C32" s="173"/>
      <c r="D32" s="173"/>
      <c r="E32" s="173"/>
      <c r="F32" s="173"/>
      <c r="G32" s="173"/>
      <c r="H32" s="173"/>
      <c r="I32" s="174"/>
    </row>
    <row r="33" spans="2:27" x14ac:dyDescent="0.25">
      <c r="B33" s="172"/>
      <c r="C33" s="173"/>
      <c r="D33" s="173"/>
      <c r="E33" s="173"/>
      <c r="F33" s="173"/>
      <c r="G33" s="173"/>
      <c r="H33" s="173"/>
      <c r="I33" s="174"/>
    </row>
    <row r="34" spans="2:27" ht="15.75" thickBot="1" x14ac:dyDescent="0.3">
      <c r="B34" s="175"/>
      <c r="C34" s="176"/>
      <c r="D34" s="176"/>
      <c r="E34" s="176"/>
      <c r="F34" s="176"/>
      <c r="G34" s="176"/>
      <c r="H34" s="176"/>
      <c r="I34" s="177"/>
    </row>
    <row r="35" spans="2:27" x14ac:dyDescent="0.25">
      <c r="B35" s="178" t="s">
        <v>120</v>
      </c>
      <c r="C35" s="179"/>
      <c r="D35" s="179"/>
      <c r="E35" s="179"/>
      <c r="F35" s="179"/>
      <c r="G35" s="179"/>
      <c r="H35" s="179"/>
      <c r="I35" s="180"/>
    </row>
    <row r="36" spans="2:27" x14ac:dyDescent="0.25">
      <c r="B36" s="172"/>
      <c r="C36" s="173"/>
      <c r="D36" s="173"/>
      <c r="E36" s="173"/>
      <c r="F36" s="173"/>
      <c r="G36" s="173"/>
      <c r="H36" s="173"/>
      <c r="I36" s="174"/>
    </row>
    <row r="37" spans="2:27" x14ac:dyDescent="0.25">
      <c r="B37" s="172"/>
      <c r="C37" s="173"/>
      <c r="D37" s="173"/>
      <c r="E37" s="173"/>
      <c r="F37" s="173"/>
      <c r="G37" s="173"/>
      <c r="H37" s="173"/>
      <c r="I37" s="174"/>
      <c r="AA37" s="1"/>
    </row>
    <row r="38" spans="2:27" ht="15.75" thickBot="1" x14ac:dyDescent="0.3">
      <c r="B38" s="175"/>
      <c r="C38" s="176"/>
      <c r="D38" s="176"/>
      <c r="E38" s="176"/>
      <c r="F38" s="176"/>
      <c r="G38" s="176"/>
      <c r="H38" s="176"/>
      <c r="I38" s="177"/>
    </row>
  </sheetData>
  <mergeCells count="25">
    <mergeCell ref="B2:I2"/>
    <mergeCell ref="C4:G4"/>
    <mergeCell ref="C5:G5"/>
    <mergeCell ref="C10:G10"/>
    <mergeCell ref="C11:G11"/>
    <mergeCell ref="C6:G6"/>
    <mergeCell ref="H6:I6"/>
    <mergeCell ref="C7:E7"/>
    <mergeCell ref="C8:E8"/>
    <mergeCell ref="C9:G9"/>
    <mergeCell ref="F7:G7"/>
    <mergeCell ref="F8:G8"/>
    <mergeCell ref="C19:G19"/>
    <mergeCell ref="H19:I19"/>
    <mergeCell ref="C20:G20"/>
    <mergeCell ref="H20:I20"/>
    <mergeCell ref="C18:D18"/>
    <mergeCell ref="C17:D17"/>
    <mergeCell ref="H7:I7"/>
    <mergeCell ref="H8:I8"/>
    <mergeCell ref="H9:I9"/>
    <mergeCell ref="H10:I10"/>
    <mergeCell ref="H11:I11"/>
    <mergeCell ref="H12:I12"/>
    <mergeCell ref="C12:G12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7" width="15.7109375" customWidth="1"/>
    <col min="8" max="14" width="12.7109375" customWidth="1"/>
    <col min="16" max="17" width="11.28515625" bestFit="1" customWidth="1"/>
    <col min="18" max="18" width="11" bestFit="1" customWidth="1"/>
    <col min="22" max="24" width="9.140625" customWidth="1"/>
  </cols>
  <sheetData>
    <row r="1" spans="1:35" ht="15.75" thickBot="1" x14ac:dyDescent="0.3"/>
    <row r="2" spans="1:35" ht="19.5" thickBot="1" x14ac:dyDescent="0.35">
      <c r="B2" s="259" t="s">
        <v>174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1"/>
      <c r="P2" s="1" t="s">
        <v>0</v>
      </c>
      <c r="AH2" s="1" t="s">
        <v>186</v>
      </c>
      <c r="AI2" s="1"/>
    </row>
    <row r="3" spans="1:35" ht="15.75" thickBot="1" x14ac:dyDescent="0.3"/>
    <row r="4" spans="1:35" x14ac:dyDescent="0.25">
      <c r="B4" s="25" t="s">
        <v>19</v>
      </c>
      <c r="C4" s="262">
        <v>1864</v>
      </c>
      <c r="D4" s="263"/>
      <c r="E4" s="322"/>
      <c r="F4" s="262">
        <v>1869</v>
      </c>
      <c r="G4" s="322"/>
      <c r="H4" s="262">
        <v>1900</v>
      </c>
      <c r="I4" s="263"/>
      <c r="J4" s="263"/>
      <c r="K4" s="290" t="s">
        <v>18</v>
      </c>
      <c r="L4" s="291"/>
      <c r="M4" s="296">
        <f>20.5+3.5+4.8</f>
        <v>28.8</v>
      </c>
      <c r="N4" s="324"/>
    </row>
    <row r="5" spans="1:35" ht="15.75" thickBot="1" x14ac:dyDescent="0.3">
      <c r="B5" s="24" t="s">
        <v>17</v>
      </c>
      <c r="C5" s="264" t="s">
        <v>121</v>
      </c>
      <c r="D5" s="265"/>
      <c r="E5" s="323"/>
      <c r="F5" s="264" t="s">
        <v>121</v>
      </c>
      <c r="G5" s="323"/>
      <c r="H5" s="264" t="s">
        <v>121</v>
      </c>
      <c r="I5" s="265"/>
      <c r="J5" s="265"/>
      <c r="K5" s="292" t="s">
        <v>16</v>
      </c>
      <c r="L5" s="293"/>
      <c r="M5" s="298">
        <v>29.4</v>
      </c>
      <c r="N5" s="325"/>
    </row>
    <row r="6" spans="1:35" ht="15.75" thickBot="1" x14ac:dyDescent="0.3">
      <c r="B6" s="23" t="s">
        <v>15</v>
      </c>
      <c r="C6" s="266" t="s">
        <v>218</v>
      </c>
      <c r="D6" s="295"/>
      <c r="E6" s="267"/>
      <c r="F6" s="266" t="s">
        <v>219</v>
      </c>
      <c r="G6" s="267"/>
      <c r="H6" s="266" t="s">
        <v>220</v>
      </c>
      <c r="I6" s="295"/>
      <c r="J6" s="267"/>
      <c r="K6" s="268" t="s">
        <v>13</v>
      </c>
      <c r="L6" s="289"/>
      <c r="M6" s="289"/>
      <c r="N6" s="269"/>
    </row>
    <row r="7" spans="1:35" x14ac:dyDescent="0.25">
      <c r="B7" s="12" t="s">
        <v>4</v>
      </c>
      <c r="C7" s="270">
        <v>3.5</v>
      </c>
      <c r="D7" s="283"/>
      <c r="E7" s="271"/>
      <c r="F7" s="270">
        <v>4.8</v>
      </c>
      <c r="G7" s="271"/>
      <c r="H7" s="270">
        <v>20.100000000000001</v>
      </c>
      <c r="I7" s="284"/>
      <c r="J7" s="21">
        <v>0.4</v>
      </c>
      <c r="K7" s="270">
        <v>26.5</v>
      </c>
      <c r="L7" s="284"/>
      <c r="M7" s="317">
        <v>2.9</v>
      </c>
      <c r="N7" s="276"/>
    </row>
    <row r="8" spans="1:35" ht="15" customHeight="1" thickBot="1" x14ac:dyDescent="0.3">
      <c r="B8" s="8" t="s">
        <v>12</v>
      </c>
      <c r="C8" s="272" t="s">
        <v>11</v>
      </c>
      <c r="D8" s="309"/>
      <c r="E8" s="273"/>
      <c r="F8" s="274" t="s">
        <v>10</v>
      </c>
      <c r="G8" s="275"/>
      <c r="H8" s="274" t="s">
        <v>11</v>
      </c>
      <c r="I8" s="294"/>
      <c r="J8" s="5" t="s">
        <v>10</v>
      </c>
      <c r="K8" s="274" t="s">
        <v>11</v>
      </c>
      <c r="L8" s="294"/>
      <c r="M8" s="318" t="s">
        <v>10</v>
      </c>
      <c r="N8" s="277"/>
    </row>
    <row r="9" spans="1:35" x14ac:dyDescent="0.25">
      <c r="B9" s="12" t="s">
        <v>4</v>
      </c>
      <c r="C9" s="270">
        <v>3.5</v>
      </c>
      <c r="D9" s="283"/>
      <c r="E9" s="271"/>
      <c r="F9" s="270">
        <v>4.8</v>
      </c>
      <c r="G9" s="271"/>
      <c r="H9" s="270">
        <v>20.5</v>
      </c>
      <c r="I9" s="283"/>
      <c r="J9" s="271"/>
      <c r="K9" s="270">
        <v>29.4</v>
      </c>
      <c r="L9" s="283"/>
      <c r="M9" s="283"/>
      <c r="N9" s="276"/>
    </row>
    <row r="10" spans="1:35" ht="15.75" thickBot="1" x14ac:dyDescent="0.3">
      <c r="B10" s="8" t="s">
        <v>9</v>
      </c>
      <c r="C10" s="272" t="s">
        <v>147</v>
      </c>
      <c r="D10" s="309"/>
      <c r="E10" s="273"/>
      <c r="F10" s="274" t="s">
        <v>147</v>
      </c>
      <c r="G10" s="275"/>
      <c r="H10" s="274" t="s">
        <v>147</v>
      </c>
      <c r="I10" s="282"/>
      <c r="J10" s="275"/>
      <c r="K10" s="274" t="s">
        <v>147</v>
      </c>
      <c r="L10" s="282"/>
      <c r="M10" s="282"/>
      <c r="N10" s="277"/>
    </row>
    <row r="11" spans="1:35" x14ac:dyDescent="0.25">
      <c r="B11" s="12" t="s">
        <v>4</v>
      </c>
      <c r="C11" s="270">
        <v>3.5</v>
      </c>
      <c r="D11" s="283"/>
      <c r="E11" s="271"/>
      <c r="F11" s="270">
        <v>4.8</v>
      </c>
      <c r="G11" s="271"/>
      <c r="H11" s="270">
        <v>20.5</v>
      </c>
      <c r="I11" s="283"/>
      <c r="J11" s="271"/>
      <c r="K11" s="270">
        <v>29.4</v>
      </c>
      <c r="L11" s="283"/>
      <c r="M11" s="283"/>
      <c r="N11" s="276"/>
    </row>
    <row r="12" spans="1:35" ht="15.75" thickBot="1" x14ac:dyDescent="0.3">
      <c r="B12" s="16" t="s">
        <v>8</v>
      </c>
      <c r="C12" s="272" t="s">
        <v>7</v>
      </c>
      <c r="D12" s="309"/>
      <c r="E12" s="273"/>
      <c r="F12" s="274" t="s">
        <v>154</v>
      </c>
      <c r="G12" s="275"/>
      <c r="H12" s="274" t="s">
        <v>7</v>
      </c>
      <c r="I12" s="282"/>
      <c r="J12" s="275"/>
      <c r="K12" s="274" t="s">
        <v>7</v>
      </c>
      <c r="L12" s="282"/>
      <c r="M12" s="282"/>
      <c r="N12" s="277"/>
    </row>
    <row r="13" spans="1:35" x14ac:dyDescent="0.25">
      <c r="B13" s="12" t="s">
        <v>4</v>
      </c>
      <c r="C13" s="22">
        <v>2.1</v>
      </c>
      <c r="D13" s="194">
        <v>0.8</v>
      </c>
      <c r="E13" s="40">
        <v>0.6</v>
      </c>
      <c r="F13" s="270">
        <v>4.8</v>
      </c>
      <c r="G13" s="271"/>
      <c r="H13" s="22">
        <v>12.3</v>
      </c>
      <c r="I13" s="151">
        <v>3.2</v>
      </c>
      <c r="J13" s="21">
        <v>2.1</v>
      </c>
      <c r="K13" s="22">
        <v>17.2</v>
      </c>
      <c r="L13" s="21">
        <v>4.2</v>
      </c>
      <c r="M13" s="21">
        <v>4.0999999999999996</v>
      </c>
      <c r="N13" s="154">
        <v>3.9</v>
      </c>
    </row>
    <row r="14" spans="1:35" x14ac:dyDescent="0.25">
      <c r="B14" s="8" t="s">
        <v>6</v>
      </c>
      <c r="C14" s="7">
        <v>113</v>
      </c>
      <c r="D14" s="193">
        <v>143</v>
      </c>
      <c r="E14" s="216">
        <v>123</v>
      </c>
      <c r="F14" s="278">
        <v>153</v>
      </c>
      <c r="G14" s="321"/>
      <c r="H14" s="7">
        <v>128</v>
      </c>
      <c r="I14" s="148">
        <v>142</v>
      </c>
      <c r="J14" s="5">
        <v>113</v>
      </c>
      <c r="K14" s="7">
        <v>147</v>
      </c>
      <c r="L14" s="5">
        <v>207</v>
      </c>
      <c r="M14" s="232">
        <v>117</v>
      </c>
      <c r="N14" s="4">
        <v>127</v>
      </c>
    </row>
    <row r="15" spans="1:35" s="2" customFormat="1" x14ac:dyDescent="0.25">
      <c r="A15" s="158"/>
      <c r="B15" s="69" t="s">
        <v>21</v>
      </c>
      <c r="C15" s="62" t="s">
        <v>145</v>
      </c>
      <c r="D15" s="196" t="s">
        <v>139</v>
      </c>
      <c r="E15" s="60" t="s">
        <v>139</v>
      </c>
      <c r="F15" s="305" t="s">
        <v>155</v>
      </c>
      <c r="G15" s="326"/>
      <c r="H15" s="62" t="s">
        <v>156</v>
      </c>
      <c r="I15" s="149" t="s">
        <v>156</v>
      </c>
      <c r="J15" s="59" t="s">
        <v>127</v>
      </c>
      <c r="K15" s="62" t="s">
        <v>213</v>
      </c>
      <c r="L15" s="64" t="s">
        <v>241</v>
      </c>
      <c r="M15" s="242" t="s">
        <v>139</v>
      </c>
      <c r="N15" s="61" t="s">
        <v>184</v>
      </c>
      <c r="P15"/>
      <c r="Q15"/>
      <c r="R15" s="78"/>
    </row>
    <row r="16" spans="1:35" ht="15.75" thickBot="1" x14ac:dyDescent="0.3">
      <c r="B16" s="16" t="s">
        <v>5</v>
      </c>
      <c r="C16" s="182">
        <v>24</v>
      </c>
      <c r="D16" s="195">
        <v>29.3</v>
      </c>
      <c r="E16" s="208">
        <v>26.5</v>
      </c>
      <c r="F16" s="274">
        <v>34.299999999999997</v>
      </c>
      <c r="G16" s="275"/>
      <c r="H16" s="15">
        <v>26.6</v>
      </c>
      <c r="I16" s="150">
        <v>27.1</v>
      </c>
      <c r="J16" s="14" t="s">
        <v>157</v>
      </c>
      <c r="K16" s="15">
        <v>28.6</v>
      </c>
      <c r="L16" s="14">
        <v>39.200000000000003</v>
      </c>
      <c r="M16" s="231">
        <v>25.9</v>
      </c>
      <c r="N16" s="13">
        <v>25.7</v>
      </c>
    </row>
    <row r="17" spans="1:14" x14ac:dyDescent="0.25">
      <c r="B17" s="12" t="s">
        <v>4</v>
      </c>
      <c r="C17" s="270">
        <v>3.5</v>
      </c>
      <c r="D17" s="283"/>
      <c r="E17" s="271"/>
      <c r="F17" s="11">
        <v>4.5</v>
      </c>
      <c r="G17" s="10">
        <v>0.3</v>
      </c>
      <c r="H17" s="11">
        <v>14.9</v>
      </c>
      <c r="I17" s="10">
        <v>2.6</v>
      </c>
      <c r="J17" s="10">
        <v>1.1000000000000001</v>
      </c>
      <c r="K17" s="11">
        <v>24.7</v>
      </c>
      <c r="L17" s="10">
        <v>2.5</v>
      </c>
      <c r="M17" s="198">
        <v>1.8</v>
      </c>
      <c r="N17" s="9">
        <v>0.4</v>
      </c>
    </row>
    <row r="18" spans="1:14" s="2" customFormat="1" x14ac:dyDescent="0.25">
      <c r="A18" s="158"/>
      <c r="B18" s="76" t="s">
        <v>3</v>
      </c>
      <c r="C18" s="272">
        <v>8</v>
      </c>
      <c r="D18" s="309"/>
      <c r="E18" s="273"/>
      <c r="F18" s="57">
        <v>14</v>
      </c>
      <c r="G18" s="64">
        <v>17</v>
      </c>
      <c r="H18" s="57">
        <v>8</v>
      </c>
      <c r="I18" s="59">
        <v>10</v>
      </c>
      <c r="J18" s="64">
        <v>11</v>
      </c>
      <c r="K18" s="57">
        <v>11</v>
      </c>
      <c r="L18" s="59">
        <v>12</v>
      </c>
      <c r="M18" s="199">
        <v>9</v>
      </c>
      <c r="N18" s="103">
        <v>8</v>
      </c>
    </row>
    <row r="19" spans="1:14" x14ac:dyDescent="0.25">
      <c r="B19" s="6" t="s">
        <v>2</v>
      </c>
      <c r="C19" s="278" t="s">
        <v>72</v>
      </c>
      <c r="D19" s="286"/>
      <c r="E19" s="321"/>
      <c r="F19" s="278" t="s">
        <v>22</v>
      </c>
      <c r="G19" s="321"/>
      <c r="H19" s="278" t="s">
        <v>158</v>
      </c>
      <c r="I19" s="286"/>
      <c r="J19" s="279"/>
      <c r="K19" s="280" t="s">
        <v>242</v>
      </c>
      <c r="L19" s="287"/>
      <c r="M19" s="287"/>
      <c r="N19" s="281"/>
    </row>
    <row r="20" spans="1:14" s="2" customFormat="1" ht="15.75" thickBot="1" x14ac:dyDescent="0.3">
      <c r="A20" s="158"/>
      <c r="B20" s="3" t="s">
        <v>1</v>
      </c>
      <c r="C20" s="256" t="s">
        <v>22</v>
      </c>
      <c r="D20" s="288"/>
      <c r="E20" s="320"/>
      <c r="F20" s="256" t="s">
        <v>22</v>
      </c>
      <c r="G20" s="320"/>
      <c r="H20" s="256" t="s">
        <v>22</v>
      </c>
      <c r="I20" s="288"/>
      <c r="J20" s="257"/>
      <c r="K20" s="256" t="s">
        <v>22</v>
      </c>
      <c r="L20" s="288"/>
      <c r="M20" s="288"/>
      <c r="N20" s="258"/>
    </row>
    <row r="21" spans="1:14" x14ac:dyDescent="0.25">
      <c r="B21" s="159" t="s">
        <v>118</v>
      </c>
      <c r="C21" s="213"/>
      <c r="D21" s="213"/>
      <c r="E21" s="213"/>
      <c r="F21" s="213"/>
      <c r="G21" s="213"/>
      <c r="H21" s="160"/>
      <c r="I21" s="160"/>
      <c r="J21" s="160"/>
      <c r="K21" s="160"/>
      <c r="L21" s="160"/>
      <c r="M21" s="160"/>
      <c r="N21" s="161"/>
    </row>
    <row r="22" spans="1:14" x14ac:dyDescent="0.25">
      <c r="B22" s="162" t="s">
        <v>133</v>
      </c>
      <c r="C22" s="163" t="s">
        <v>217</v>
      </c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4"/>
    </row>
    <row r="23" spans="1:14" x14ac:dyDescent="0.25">
      <c r="B23" s="162" t="s">
        <v>142</v>
      </c>
      <c r="C23" s="163" t="s">
        <v>243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4"/>
    </row>
    <row r="24" spans="1:14" x14ac:dyDescent="0.25">
      <c r="B24" s="162" t="s">
        <v>143</v>
      </c>
      <c r="C24" s="163" t="s">
        <v>244</v>
      </c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4"/>
    </row>
    <row r="25" spans="1:14" x14ac:dyDescent="0.25">
      <c r="B25" s="162"/>
      <c r="C25" s="163" t="s">
        <v>245</v>
      </c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4"/>
    </row>
    <row r="26" spans="1:14" x14ac:dyDescent="0.25">
      <c r="B26" s="165" t="s">
        <v>159</v>
      </c>
      <c r="C26" s="163" t="s">
        <v>240</v>
      </c>
      <c r="D26" s="214"/>
      <c r="E26" s="214"/>
      <c r="F26" s="214"/>
      <c r="G26" s="214"/>
      <c r="H26" s="163"/>
      <c r="I26" s="163"/>
      <c r="J26" s="163"/>
      <c r="K26" s="163"/>
      <c r="L26" s="163"/>
      <c r="M26" s="163"/>
      <c r="N26" s="164"/>
    </row>
    <row r="27" spans="1:14" x14ac:dyDescent="0.25">
      <c r="B27" s="165" t="s">
        <v>160</v>
      </c>
      <c r="C27" s="163" t="s">
        <v>238</v>
      </c>
      <c r="D27" s="214"/>
      <c r="E27" s="214"/>
      <c r="F27" s="214"/>
      <c r="G27" s="214"/>
      <c r="H27" s="163"/>
      <c r="I27" s="163"/>
      <c r="J27" s="163"/>
      <c r="K27" s="163"/>
      <c r="L27" s="163"/>
      <c r="M27" s="163"/>
      <c r="N27" s="164"/>
    </row>
    <row r="28" spans="1:14" ht="15.75" thickBot="1" x14ac:dyDescent="0.3">
      <c r="B28" s="166"/>
      <c r="C28" s="167" t="s">
        <v>239</v>
      </c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8"/>
    </row>
    <row r="29" spans="1:14" x14ac:dyDescent="0.25">
      <c r="B29" t="s">
        <v>125</v>
      </c>
    </row>
    <row r="31" spans="1:14" ht="15.75" thickBot="1" x14ac:dyDescent="0.3"/>
    <row r="32" spans="1:14" x14ac:dyDescent="0.25">
      <c r="B32" s="169" t="s">
        <v>119</v>
      </c>
      <c r="C32" s="215"/>
      <c r="D32" s="215"/>
      <c r="E32" s="215"/>
      <c r="F32" s="215"/>
      <c r="G32" s="215"/>
      <c r="H32" s="170"/>
      <c r="I32" s="170"/>
      <c r="J32" s="170"/>
      <c r="K32" s="170"/>
      <c r="L32" s="170"/>
      <c r="M32" s="170"/>
      <c r="N32" s="171"/>
    </row>
    <row r="33" spans="2:34" x14ac:dyDescent="0.25">
      <c r="B33" s="172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4"/>
    </row>
    <row r="34" spans="2:34" x14ac:dyDescent="0.25">
      <c r="B34" s="172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4"/>
    </row>
    <row r="35" spans="2:34" ht="15.75" thickBot="1" x14ac:dyDescent="0.3">
      <c r="B35" s="175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7"/>
    </row>
    <row r="36" spans="2:34" x14ac:dyDescent="0.25">
      <c r="B36" s="178" t="s">
        <v>120</v>
      </c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80"/>
    </row>
    <row r="37" spans="2:34" x14ac:dyDescent="0.25">
      <c r="B37" s="172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4"/>
      <c r="AH37" s="1" t="s">
        <v>187</v>
      </c>
    </row>
    <row r="38" spans="2:34" x14ac:dyDescent="0.25">
      <c r="B38" s="172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4"/>
    </row>
    <row r="39" spans="2:34" ht="15.75" thickBot="1" x14ac:dyDescent="0.3"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</row>
  </sheetData>
  <mergeCells count="55">
    <mergeCell ref="F6:G6"/>
    <mergeCell ref="F7:G7"/>
    <mergeCell ref="F8:G8"/>
    <mergeCell ref="F9:G9"/>
    <mergeCell ref="F10:G10"/>
    <mergeCell ref="F20:G20"/>
    <mergeCell ref="C11:E11"/>
    <mergeCell ref="C12:E12"/>
    <mergeCell ref="C17:E17"/>
    <mergeCell ref="C18:E18"/>
    <mergeCell ref="C19:E19"/>
    <mergeCell ref="C20:E20"/>
    <mergeCell ref="F11:G11"/>
    <mergeCell ref="F12:G12"/>
    <mergeCell ref="F13:G13"/>
    <mergeCell ref="F14:G14"/>
    <mergeCell ref="F15:G15"/>
    <mergeCell ref="F16:G16"/>
    <mergeCell ref="F19:G19"/>
    <mergeCell ref="C6:E6"/>
    <mergeCell ref="C7:E7"/>
    <mergeCell ref="C8:E8"/>
    <mergeCell ref="C9:E9"/>
    <mergeCell ref="C10:E10"/>
    <mergeCell ref="H10:J10"/>
    <mergeCell ref="H11:J11"/>
    <mergeCell ref="H6:J6"/>
    <mergeCell ref="K6:N6"/>
    <mergeCell ref="H7:I7"/>
    <mergeCell ref="H8:I8"/>
    <mergeCell ref="H9:J9"/>
    <mergeCell ref="K9:N9"/>
    <mergeCell ref="K10:N10"/>
    <mergeCell ref="K7:L7"/>
    <mergeCell ref="K8:L8"/>
    <mergeCell ref="K11:N11"/>
    <mergeCell ref="M7:N7"/>
    <mergeCell ref="M8:N8"/>
    <mergeCell ref="B2:N2"/>
    <mergeCell ref="H4:J4"/>
    <mergeCell ref="K4:L4"/>
    <mergeCell ref="H5:J5"/>
    <mergeCell ref="K5:L5"/>
    <mergeCell ref="C4:E4"/>
    <mergeCell ref="C5:E5"/>
    <mergeCell ref="M4:N4"/>
    <mergeCell ref="M5:N5"/>
    <mergeCell ref="F4:G4"/>
    <mergeCell ref="F5:G5"/>
    <mergeCell ref="H12:J12"/>
    <mergeCell ref="H19:J19"/>
    <mergeCell ref="K19:N19"/>
    <mergeCell ref="H20:J20"/>
    <mergeCell ref="K20:N20"/>
    <mergeCell ref="K12:N12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43" t="s">
        <v>45</v>
      </c>
      <c r="C2" s="344"/>
      <c r="D2" s="344"/>
      <c r="E2" s="344"/>
      <c r="F2" s="344"/>
      <c r="G2" s="344"/>
      <c r="H2" s="344"/>
      <c r="I2" s="345"/>
    </row>
    <row r="3" spans="2:12" ht="15.75" thickBot="1" x14ac:dyDescent="0.3"/>
    <row r="4" spans="2:12" x14ac:dyDescent="0.25">
      <c r="B4" s="25" t="s">
        <v>19</v>
      </c>
      <c r="C4" s="262">
        <v>1156</v>
      </c>
      <c r="D4" s="263"/>
      <c r="E4" s="263"/>
      <c r="F4" s="263"/>
      <c r="G4" s="290" t="s">
        <v>18</v>
      </c>
      <c r="H4" s="291"/>
      <c r="I4" s="26">
        <v>39.9</v>
      </c>
      <c r="L4" s="1"/>
    </row>
    <row r="5" spans="2:12" ht="15.75" thickBot="1" x14ac:dyDescent="0.3">
      <c r="B5" s="24" t="s">
        <v>17</v>
      </c>
      <c r="C5" s="264" t="s">
        <v>32</v>
      </c>
      <c r="D5" s="265"/>
      <c r="E5" s="265"/>
      <c r="F5" s="265"/>
      <c r="G5" s="292" t="s">
        <v>16</v>
      </c>
      <c r="H5" s="293"/>
      <c r="I5" s="27" t="s">
        <v>22</v>
      </c>
    </row>
    <row r="6" spans="2:12" ht="15.75" thickBot="1" x14ac:dyDescent="0.3">
      <c r="B6" s="23" t="s">
        <v>15</v>
      </c>
      <c r="C6" s="266" t="s">
        <v>14</v>
      </c>
      <c r="D6" s="295"/>
      <c r="E6" s="295"/>
      <c r="F6" s="267"/>
      <c r="G6" s="266" t="s">
        <v>13</v>
      </c>
      <c r="H6" s="295"/>
      <c r="I6" s="346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00" t="s">
        <v>7</v>
      </c>
      <c r="D10" s="304"/>
      <c r="E10" s="304"/>
      <c r="F10" s="347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78" t="s">
        <v>43</v>
      </c>
      <c r="D17" s="286"/>
      <c r="E17" s="286"/>
      <c r="F17" s="279"/>
      <c r="G17" s="278"/>
      <c r="H17" s="286"/>
      <c r="I17" s="281"/>
    </row>
    <row r="18" spans="2:9" s="2" customFormat="1" ht="30" customHeight="1" thickBot="1" x14ac:dyDescent="0.3">
      <c r="B18" s="3" t="s">
        <v>1</v>
      </c>
      <c r="C18" s="256" t="s">
        <v>44</v>
      </c>
      <c r="D18" s="288"/>
      <c r="E18" s="288"/>
      <c r="F18" s="257"/>
      <c r="G18" s="256"/>
      <c r="H18" s="288"/>
      <c r="I18" s="258"/>
    </row>
    <row r="19" spans="2:9" x14ac:dyDescent="0.25">
      <c r="B19" s="327"/>
      <c r="C19" s="328"/>
      <c r="D19" s="328"/>
      <c r="E19" s="328"/>
      <c r="F19" s="328"/>
      <c r="G19" s="328"/>
      <c r="H19" s="328"/>
      <c r="I19" s="329"/>
    </row>
    <row r="20" spans="2:9" ht="15.75" thickBot="1" x14ac:dyDescent="0.3">
      <c r="B20" s="330"/>
      <c r="C20" s="331"/>
      <c r="D20" s="331"/>
      <c r="E20" s="331"/>
      <c r="F20" s="331"/>
      <c r="G20" s="331"/>
      <c r="H20" s="331"/>
      <c r="I20" s="332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33" t="s">
        <v>61</v>
      </c>
      <c r="C23" s="334"/>
      <c r="D23" s="334"/>
      <c r="E23" s="334"/>
      <c r="F23" s="334"/>
      <c r="G23" s="334"/>
      <c r="H23" s="334"/>
      <c r="I23" s="335"/>
    </row>
    <row r="24" spans="2:9" x14ac:dyDescent="0.25">
      <c r="B24" s="336"/>
      <c r="C24" s="337"/>
      <c r="D24" s="337"/>
      <c r="E24" s="337"/>
      <c r="F24" s="337"/>
      <c r="G24" s="337"/>
      <c r="H24" s="337"/>
      <c r="I24" s="338"/>
    </row>
    <row r="25" spans="2:9" ht="15.75" thickBot="1" x14ac:dyDescent="0.3">
      <c r="B25" s="339"/>
      <c r="C25" s="340"/>
      <c r="D25" s="340"/>
      <c r="E25" s="340"/>
      <c r="F25" s="340"/>
      <c r="G25" s="340"/>
      <c r="H25" s="340"/>
      <c r="I25" s="341"/>
    </row>
    <row r="26" spans="2:9" x14ac:dyDescent="0.25">
      <c r="B26" s="342" t="s">
        <v>26</v>
      </c>
      <c r="C26" s="334"/>
      <c r="D26" s="334"/>
      <c r="E26" s="334"/>
      <c r="F26" s="334"/>
      <c r="G26" s="334"/>
      <c r="H26" s="334"/>
      <c r="I26" s="335"/>
    </row>
    <row r="27" spans="2:9" x14ac:dyDescent="0.25">
      <c r="B27" s="336"/>
      <c r="C27" s="337"/>
      <c r="D27" s="337"/>
      <c r="E27" s="337"/>
      <c r="F27" s="337"/>
      <c r="G27" s="337"/>
      <c r="H27" s="337"/>
      <c r="I27" s="338"/>
    </row>
    <row r="28" spans="2:9" ht="15.75" thickBot="1" x14ac:dyDescent="0.3">
      <c r="B28" s="339"/>
      <c r="C28" s="340"/>
      <c r="D28" s="340"/>
      <c r="E28" s="340"/>
      <c r="F28" s="340"/>
      <c r="G28" s="340"/>
      <c r="H28" s="340"/>
      <c r="I28" s="341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69" t="s">
        <v>81</v>
      </c>
      <c r="C2" s="370"/>
      <c r="D2" s="370"/>
      <c r="E2" s="370"/>
      <c r="F2" s="370"/>
      <c r="G2" s="371"/>
      <c r="J2" s="1" t="s">
        <v>0</v>
      </c>
    </row>
    <row r="3" spans="2:10" ht="15.75" thickBot="1" x14ac:dyDescent="0.3"/>
    <row r="4" spans="2:10" x14ac:dyDescent="0.25">
      <c r="B4" s="25" t="s">
        <v>19</v>
      </c>
      <c r="C4" s="262">
        <v>1307</v>
      </c>
      <c r="D4" s="263"/>
      <c r="E4" s="263"/>
      <c r="F4" s="100" t="s">
        <v>18</v>
      </c>
      <c r="G4" s="139">
        <v>16</v>
      </c>
    </row>
    <row r="5" spans="2:10" ht="15.75" thickBot="1" x14ac:dyDescent="0.3">
      <c r="B5" s="24" t="s">
        <v>17</v>
      </c>
      <c r="C5" s="264" t="s">
        <v>32</v>
      </c>
      <c r="D5" s="265"/>
      <c r="E5" s="265"/>
      <c r="F5" s="101" t="s">
        <v>16</v>
      </c>
      <c r="G5" s="140">
        <v>17.3</v>
      </c>
    </row>
    <row r="6" spans="2:10" ht="15.75" thickBot="1" x14ac:dyDescent="0.3">
      <c r="B6" s="23" t="s">
        <v>15</v>
      </c>
      <c r="C6" s="266" t="s">
        <v>14</v>
      </c>
      <c r="D6" s="295"/>
      <c r="E6" s="267"/>
      <c r="F6" s="266" t="s">
        <v>13</v>
      </c>
      <c r="G6" s="346"/>
    </row>
    <row r="7" spans="2:10" x14ac:dyDescent="0.25">
      <c r="B7" s="12" t="s">
        <v>4</v>
      </c>
      <c r="C7" s="270">
        <v>16</v>
      </c>
      <c r="D7" s="283"/>
      <c r="E7" s="271"/>
      <c r="F7" s="270">
        <v>17.3</v>
      </c>
      <c r="G7" s="276"/>
    </row>
    <row r="8" spans="2:10" ht="15" customHeight="1" x14ac:dyDescent="0.25">
      <c r="B8" s="8" t="s">
        <v>12</v>
      </c>
      <c r="C8" s="278" t="s">
        <v>10</v>
      </c>
      <c r="D8" s="286"/>
      <c r="E8" s="321"/>
      <c r="F8" s="278" t="s">
        <v>10</v>
      </c>
      <c r="G8" s="281"/>
    </row>
    <row r="9" spans="2:10" x14ac:dyDescent="0.25">
      <c r="B9" s="8" t="s">
        <v>9</v>
      </c>
      <c r="C9" s="278" t="s">
        <v>67</v>
      </c>
      <c r="D9" s="286"/>
      <c r="E9" s="321"/>
      <c r="F9" s="278" t="s">
        <v>67</v>
      </c>
      <c r="G9" s="281"/>
    </row>
    <row r="10" spans="2:10" ht="15.75" thickBot="1" x14ac:dyDescent="0.3">
      <c r="B10" s="16" t="s">
        <v>8</v>
      </c>
      <c r="C10" s="300" t="s">
        <v>7</v>
      </c>
      <c r="D10" s="304"/>
      <c r="E10" s="347"/>
      <c r="F10" s="300" t="s">
        <v>7</v>
      </c>
      <c r="G10" s="348"/>
    </row>
    <row r="11" spans="2:10" x14ac:dyDescent="0.25">
      <c r="B11" s="12" t="s">
        <v>4</v>
      </c>
      <c r="C11" s="270">
        <v>10.199999999999999</v>
      </c>
      <c r="D11" s="284"/>
      <c r="E11" s="21">
        <v>5.8</v>
      </c>
      <c r="F11" s="270">
        <v>17.3</v>
      </c>
      <c r="G11" s="276"/>
    </row>
    <row r="12" spans="2:10" x14ac:dyDescent="0.25">
      <c r="B12" s="8" t="s">
        <v>6</v>
      </c>
      <c r="C12" s="278">
        <v>199</v>
      </c>
      <c r="D12" s="279"/>
      <c r="E12" s="5">
        <v>239</v>
      </c>
      <c r="F12" s="278">
        <v>210</v>
      </c>
      <c r="G12" s="281"/>
    </row>
    <row r="13" spans="2:10" x14ac:dyDescent="0.25">
      <c r="B13" s="19" t="s">
        <v>21</v>
      </c>
      <c r="C13" s="349" t="s">
        <v>68</v>
      </c>
      <c r="D13" s="350"/>
      <c r="E13" s="351"/>
      <c r="F13" s="278" t="s">
        <v>68</v>
      </c>
      <c r="G13" s="281"/>
    </row>
    <row r="14" spans="2:10" ht="15.75" thickBot="1" x14ac:dyDescent="0.3">
      <c r="B14" s="16" t="s">
        <v>5</v>
      </c>
      <c r="C14" s="274">
        <v>26.6</v>
      </c>
      <c r="D14" s="294"/>
      <c r="E14" s="14">
        <v>23.3</v>
      </c>
      <c r="F14" s="300">
        <v>24.5</v>
      </c>
      <c r="G14" s="348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70">
        <v>17.3</v>
      </c>
      <c r="G15" s="276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272">
        <v>12</v>
      </c>
      <c r="G16" s="310"/>
    </row>
    <row r="17" spans="2:7" x14ac:dyDescent="0.25">
      <c r="B17" s="6" t="s">
        <v>2</v>
      </c>
      <c r="C17" s="278" t="s">
        <v>70</v>
      </c>
      <c r="D17" s="286"/>
      <c r="E17" s="279"/>
      <c r="F17" s="278" t="s">
        <v>82</v>
      </c>
      <c r="G17" s="281"/>
    </row>
    <row r="18" spans="2:7" s="2" customFormat="1" ht="30" customHeight="1" thickBot="1" x14ac:dyDescent="0.3">
      <c r="B18" s="3" t="s">
        <v>1</v>
      </c>
      <c r="C18" s="256" t="s">
        <v>22</v>
      </c>
      <c r="D18" s="288"/>
      <c r="E18" s="257"/>
      <c r="F18" s="256" t="s">
        <v>22</v>
      </c>
      <c r="G18" s="258"/>
    </row>
    <row r="19" spans="2:7" x14ac:dyDescent="0.25">
      <c r="B19" s="327" t="s">
        <v>96</v>
      </c>
      <c r="C19" s="328"/>
      <c r="D19" s="328"/>
      <c r="E19" s="328"/>
      <c r="F19" s="328"/>
      <c r="G19" s="329"/>
    </row>
    <row r="20" spans="2:7" ht="30" customHeight="1" thickBot="1" x14ac:dyDescent="0.3">
      <c r="B20" s="330"/>
      <c r="C20" s="331"/>
      <c r="D20" s="331"/>
      <c r="E20" s="331"/>
      <c r="F20" s="331"/>
      <c r="G20" s="332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52" t="s">
        <v>107</v>
      </c>
      <c r="C23" s="361"/>
      <c r="D23" s="361"/>
      <c r="E23" s="361"/>
      <c r="F23" s="361"/>
      <c r="G23" s="362"/>
    </row>
    <row r="24" spans="2:7" x14ac:dyDescent="0.25">
      <c r="B24" s="363"/>
      <c r="C24" s="364"/>
      <c r="D24" s="364"/>
      <c r="E24" s="364"/>
      <c r="F24" s="364"/>
      <c r="G24" s="365"/>
    </row>
    <row r="25" spans="2:7" ht="15.75" thickBot="1" x14ac:dyDescent="0.3">
      <c r="B25" s="366"/>
      <c r="C25" s="367"/>
      <c r="D25" s="367"/>
      <c r="E25" s="367"/>
      <c r="F25" s="367"/>
      <c r="G25" s="368"/>
    </row>
    <row r="26" spans="2:7" x14ac:dyDescent="0.25">
      <c r="B26" s="352" t="s">
        <v>105</v>
      </c>
      <c r="C26" s="353"/>
      <c r="D26" s="353"/>
      <c r="E26" s="353"/>
      <c r="F26" s="353"/>
      <c r="G26" s="354"/>
    </row>
    <row r="27" spans="2:7" x14ac:dyDescent="0.25">
      <c r="B27" s="355"/>
      <c r="C27" s="356"/>
      <c r="D27" s="356"/>
      <c r="E27" s="356"/>
      <c r="F27" s="356"/>
      <c r="G27" s="357"/>
    </row>
    <row r="28" spans="2:7" ht="15.75" thickBot="1" x14ac:dyDescent="0.3">
      <c r="B28" s="358"/>
      <c r="C28" s="359"/>
      <c r="D28" s="359"/>
      <c r="E28" s="359"/>
      <c r="F28" s="359"/>
      <c r="G28" s="360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69" t="s">
        <v>81</v>
      </c>
      <c r="C2" s="370"/>
      <c r="D2" s="370"/>
      <c r="E2" s="370"/>
      <c r="F2" s="370"/>
      <c r="G2" s="371"/>
      <c r="J2" s="1" t="s">
        <v>0</v>
      </c>
    </row>
    <row r="3" spans="1:11" ht="15.75" thickBot="1" x14ac:dyDescent="0.3"/>
    <row r="4" spans="1:11" x14ac:dyDescent="0.25">
      <c r="B4" s="25" t="s">
        <v>19</v>
      </c>
      <c r="C4" s="262">
        <v>1308</v>
      </c>
      <c r="D4" s="263"/>
      <c r="E4" s="290" t="s">
        <v>18</v>
      </c>
      <c r="F4" s="291"/>
      <c r="G4" s="139">
        <v>9</v>
      </c>
    </row>
    <row r="5" spans="1:11" ht="15.75" thickBot="1" x14ac:dyDescent="0.3">
      <c r="B5" s="24" t="s">
        <v>17</v>
      </c>
      <c r="C5" s="264" t="s">
        <v>32</v>
      </c>
      <c r="D5" s="265"/>
      <c r="E5" s="292" t="s">
        <v>16</v>
      </c>
      <c r="F5" s="293"/>
      <c r="G5" s="140">
        <v>8.8000000000000007</v>
      </c>
    </row>
    <row r="6" spans="1:11" ht="15.75" thickBot="1" x14ac:dyDescent="0.3">
      <c r="B6" s="23" t="s">
        <v>15</v>
      </c>
      <c r="C6" s="266" t="s">
        <v>14</v>
      </c>
      <c r="D6" s="267"/>
      <c r="E6" s="266" t="s">
        <v>13</v>
      </c>
      <c r="F6" s="295"/>
      <c r="G6" s="346"/>
    </row>
    <row r="7" spans="1:11" x14ac:dyDescent="0.25">
      <c r="B7" s="12" t="s">
        <v>4</v>
      </c>
      <c r="C7" s="270">
        <v>9</v>
      </c>
      <c r="D7" s="271"/>
      <c r="E7" s="144">
        <v>8.1999999999999993</v>
      </c>
      <c r="F7" s="145">
        <v>0.4</v>
      </c>
      <c r="G7" s="147">
        <v>0.2</v>
      </c>
    </row>
    <row r="8" spans="1:11" ht="15" customHeight="1" x14ac:dyDescent="0.25">
      <c r="B8" s="8" t="s">
        <v>12</v>
      </c>
      <c r="C8" s="278" t="s">
        <v>11</v>
      </c>
      <c r="D8" s="321"/>
      <c r="E8" s="141" t="s">
        <v>11</v>
      </c>
      <c r="F8" s="142" t="s">
        <v>10</v>
      </c>
      <c r="G8" s="146" t="s">
        <v>11</v>
      </c>
    </row>
    <row r="9" spans="1:11" x14ac:dyDescent="0.25">
      <c r="B9" s="8" t="s">
        <v>9</v>
      </c>
      <c r="C9" s="278" t="s">
        <v>34</v>
      </c>
      <c r="D9" s="321"/>
      <c r="E9" s="278" t="s">
        <v>73</v>
      </c>
      <c r="F9" s="286"/>
      <c r="G9" s="143" t="s">
        <v>108</v>
      </c>
    </row>
    <row r="10" spans="1:11" ht="15.75" thickBot="1" x14ac:dyDescent="0.3">
      <c r="B10" s="16" t="s">
        <v>8</v>
      </c>
      <c r="C10" s="300" t="s">
        <v>7</v>
      </c>
      <c r="D10" s="347"/>
      <c r="E10" s="274" t="s">
        <v>7</v>
      </c>
      <c r="F10" s="282"/>
      <c r="G10" s="277"/>
    </row>
    <row r="11" spans="1:11" x14ac:dyDescent="0.25">
      <c r="B11" s="12" t="s">
        <v>4</v>
      </c>
      <c r="C11" s="270">
        <v>9</v>
      </c>
      <c r="D11" s="271"/>
      <c r="E11" s="270">
        <v>7.1</v>
      </c>
      <c r="F11" s="284"/>
      <c r="G11" s="110">
        <v>1.7</v>
      </c>
    </row>
    <row r="12" spans="1:11" x14ac:dyDescent="0.25">
      <c r="B12" s="8" t="s">
        <v>6</v>
      </c>
      <c r="C12" s="278">
        <v>207</v>
      </c>
      <c r="D12" s="321"/>
      <c r="E12" s="278">
        <v>138</v>
      </c>
      <c r="F12" s="279"/>
      <c r="G12" s="108">
        <v>148</v>
      </c>
    </row>
    <row r="13" spans="1:11" x14ac:dyDescent="0.25">
      <c r="B13" s="19" t="s">
        <v>21</v>
      </c>
      <c r="C13" s="349" t="s">
        <v>71</v>
      </c>
      <c r="D13" s="351"/>
      <c r="E13" s="305" t="s">
        <v>111</v>
      </c>
      <c r="F13" s="306"/>
      <c r="G13" s="111" t="s">
        <v>112</v>
      </c>
    </row>
    <row r="14" spans="1:11" ht="15.75" thickBot="1" x14ac:dyDescent="0.3">
      <c r="B14" s="16" t="s">
        <v>5</v>
      </c>
      <c r="C14" s="274">
        <v>32.299999999999997</v>
      </c>
      <c r="D14" s="275"/>
      <c r="E14" s="300">
        <v>34.200000000000003</v>
      </c>
      <c r="F14" s="301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278" t="s">
        <v>22</v>
      </c>
      <c r="D17" s="279"/>
      <c r="E17" s="278" t="s">
        <v>113</v>
      </c>
      <c r="F17" s="286"/>
      <c r="G17" s="281"/>
    </row>
    <row r="18" spans="2:7" s="2" customFormat="1" ht="30" customHeight="1" thickBot="1" x14ac:dyDescent="0.3">
      <c r="B18" s="3" t="s">
        <v>1</v>
      </c>
      <c r="C18" s="256" t="s">
        <v>22</v>
      </c>
      <c r="D18" s="257"/>
      <c r="E18" s="256" t="s">
        <v>22</v>
      </c>
      <c r="F18" s="288"/>
      <c r="G18" s="258"/>
    </row>
    <row r="19" spans="2:7" x14ac:dyDescent="0.25">
      <c r="B19" s="327" t="s">
        <v>114</v>
      </c>
      <c r="C19" s="328"/>
      <c r="D19" s="328"/>
      <c r="E19" s="328"/>
      <c r="F19" s="328"/>
      <c r="G19" s="329"/>
    </row>
    <row r="20" spans="2:7" ht="30" customHeight="1" thickBot="1" x14ac:dyDescent="0.3">
      <c r="B20" s="330"/>
      <c r="C20" s="331"/>
      <c r="D20" s="331"/>
      <c r="E20" s="331"/>
      <c r="F20" s="331"/>
      <c r="G20" s="332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52" t="s">
        <v>109</v>
      </c>
      <c r="C23" s="361"/>
      <c r="D23" s="361"/>
      <c r="E23" s="361"/>
      <c r="F23" s="361"/>
      <c r="G23" s="362"/>
    </row>
    <row r="24" spans="2:7" x14ac:dyDescent="0.25">
      <c r="B24" s="363"/>
      <c r="C24" s="364"/>
      <c r="D24" s="364"/>
      <c r="E24" s="364"/>
      <c r="F24" s="364"/>
      <c r="G24" s="365"/>
    </row>
    <row r="25" spans="2:7" ht="30.75" customHeight="1" thickBot="1" x14ac:dyDescent="0.3">
      <c r="B25" s="366"/>
      <c r="C25" s="367"/>
      <c r="D25" s="367"/>
      <c r="E25" s="367"/>
      <c r="F25" s="367"/>
      <c r="G25" s="368"/>
    </row>
    <row r="26" spans="2:7" x14ac:dyDescent="0.25">
      <c r="B26" s="372" t="s">
        <v>110</v>
      </c>
      <c r="C26" s="373"/>
      <c r="D26" s="373"/>
      <c r="E26" s="373"/>
      <c r="F26" s="373"/>
      <c r="G26" s="374"/>
    </row>
    <row r="27" spans="2:7" x14ac:dyDescent="0.25">
      <c r="B27" s="375"/>
      <c r="C27" s="376"/>
      <c r="D27" s="376"/>
      <c r="E27" s="376"/>
      <c r="F27" s="376"/>
      <c r="G27" s="377"/>
    </row>
    <row r="28" spans="2:7" ht="15.75" thickBot="1" x14ac:dyDescent="0.3">
      <c r="B28" s="378"/>
      <c r="C28" s="379"/>
      <c r="D28" s="379"/>
      <c r="E28" s="379"/>
      <c r="F28" s="379"/>
      <c r="G28" s="380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69" t="s">
        <v>81</v>
      </c>
      <c r="C2" s="370"/>
      <c r="D2" s="370"/>
      <c r="E2" s="371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9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40">
        <v>28.4</v>
      </c>
    </row>
    <row r="6" spans="2:8" ht="15.75" thickBot="1" x14ac:dyDescent="0.3">
      <c r="B6" s="23" t="s">
        <v>15</v>
      </c>
      <c r="C6" s="75" t="s">
        <v>14</v>
      </c>
      <c r="D6" s="266" t="s">
        <v>13</v>
      </c>
      <c r="E6" s="346"/>
    </row>
    <row r="7" spans="2:8" x14ac:dyDescent="0.25">
      <c r="B7" s="12" t="s">
        <v>4</v>
      </c>
      <c r="C7" s="52">
        <v>29.3</v>
      </c>
      <c r="D7" s="270">
        <v>28.4</v>
      </c>
      <c r="E7" s="276"/>
    </row>
    <row r="8" spans="2:8" ht="15" customHeight="1" x14ac:dyDescent="0.25">
      <c r="B8" s="8" t="s">
        <v>12</v>
      </c>
      <c r="C8" s="57" t="s">
        <v>10</v>
      </c>
      <c r="D8" s="278" t="s">
        <v>10</v>
      </c>
      <c r="E8" s="281"/>
    </row>
    <row r="9" spans="2:8" x14ac:dyDescent="0.25">
      <c r="B9" s="8" t="s">
        <v>9</v>
      </c>
      <c r="C9" s="57" t="s">
        <v>67</v>
      </c>
      <c r="D9" s="278" t="s">
        <v>67</v>
      </c>
      <c r="E9" s="281"/>
    </row>
    <row r="10" spans="2:8" ht="15.75" thickBot="1" x14ac:dyDescent="0.3">
      <c r="B10" s="16" t="s">
        <v>8</v>
      </c>
      <c r="C10" s="48" t="s">
        <v>7</v>
      </c>
      <c r="D10" s="300" t="s">
        <v>7</v>
      </c>
      <c r="E10" s="348"/>
    </row>
    <row r="11" spans="2:8" x14ac:dyDescent="0.25">
      <c r="B11" s="12" t="s">
        <v>4</v>
      </c>
      <c r="C11" s="52">
        <v>29.3</v>
      </c>
      <c r="D11" s="270">
        <v>28.4</v>
      </c>
      <c r="E11" s="276"/>
    </row>
    <row r="12" spans="2:8" x14ac:dyDescent="0.25">
      <c r="B12" s="8" t="s">
        <v>6</v>
      </c>
      <c r="C12" s="57">
        <v>210</v>
      </c>
      <c r="D12" s="278">
        <v>239</v>
      </c>
      <c r="E12" s="281"/>
    </row>
    <row r="13" spans="2:8" x14ac:dyDescent="0.25">
      <c r="B13" s="19" t="s">
        <v>21</v>
      </c>
      <c r="C13" s="62" t="s">
        <v>68</v>
      </c>
      <c r="D13" s="278" t="s">
        <v>68</v>
      </c>
      <c r="E13" s="281"/>
    </row>
    <row r="14" spans="2:8" ht="15.75" thickBot="1" x14ac:dyDescent="0.3">
      <c r="B14" s="16" t="s">
        <v>5</v>
      </c>
      <c r="C14" s="48">
        <v>24.5</v>
      </c>
      <c r="D14" s="300">
        <v>23.3</v>
      </c>
      <c r="E14" s="348"/>
    </row>
    <row r="15" spans="2:8" x14ac:dyDescent="0.25">
      <c r="B15" s="12" t="s">
        <v>4</v>
      </c>
      <c r="C15" s="65">
        <v>29.3</v>
      </c>
      <c r="D15" s="270">
        <v>28.4</v>
      </c>
      <c r="E15" s="276"/>
    </row>
    <row r="16" spans="2:8" ht="15.75" customHeight="1" x14ac:dyDescent="0.25">
      <c r="B16" s="8" t="s">
        <v>3</v>
      </c>
      <c r="C16" s="57">
        <v>12</v>
      </c>
      <c r="D16" s="278">
        <v>12</v>
      </c>
      <c r="E16" s="281"/>
    </row>
    <row r="17" spans="2:5" x14ac:dyDescent="0.25">
      <c r="B17" s="6" t="s">
        <v>2</v>
      </c>
      <c r="C17" s="98" t="s">
        <v>85</v>
      </c>
      <c r="D17" s="278" t="s">
        <v>84</v>
      </c>
      <c r="E17" s="281"/>
    </row>
    <row r="18" spans="2:5" s="2" customFormat="1" ht="30" customHeight="1" thickBot="1" x14ac:dyDescent="0.3">
      <c r="B18" s="3" t="s">
        <v>1</v>
      </c>
      <c r="C18" s="72" t="s">
        <v>22</v>
      </c>
      <c r="D18" s="256" t="s">
        <v>22</v>
      </c>
      <c r="E18" s="258"/>
    </row>
    <row r="19" spans="2:5" x14ac:dyDescent="0.25">
      <c r="B19" s="327" t="s">
        <v>98</v>
      </c>
      <c r="C19" s="328"/>
      <c r="D19" s="328"/>
      <c r="E19" s="329"/>
    </row>
    <row r="20" spans="2:5" ht="30" customHeight="1" thickBot="1" x14ac:dyDescent="0.3">
      <c r="B20" s="330"/>
      <c r="C20" s="331"/>
      <c r="D20" s="331"/>
      <c r="E20" s="332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52" t="s">
        <v>103</v>
      </c>
      <c r="C23" s="361"/>
      <c r="D23" s="361"/>
      <c r="E23" s="362"/>
    </row>
    <row r="24" spans="2:5" x14ac:dyDescent="0.25">
      <c r="B24" s="363"/>
      <c r="C24" s="364"/>
      <c r="D24" s="364"/>
      <c r="E24" s="365"/>
    </row>
    <row r="25" spans="2:5" ht="15.75" thickBot="1" x14ac:dyDescent="0.3">
      <c r="B25" s="366"/>
      <c r="C25" s="367"/>
      <c r="D25" s="367"/>
      <c r="E25" s="368"/>
    </row>
    <row r="26" spans="2:5" x14ac:dyDescent="0.25">
      <c r="B26" s="352" t="s">
        <v>105</v>
      </c>
      <c r="C26" s="353"/>
      <c r="D26" s="353"/>
      <c r="E26" s="354"/>
    </row>
    <row r="27" spans="2:5" x14ac:dyDescent="0.25">
      <c r="B27" s="355"/>
      <c r="C27" s="356"/>
      <c r="D27" s="356"/>
      <c r="E27" s="357"/>
    </row>
    <row r="28" spans="2:5" ht="15.75" thickBot="1" x14ac:dyDescent="0.3">
      <c r="B28" s="358"/>
      <c r="C28" s="359"/>
      <c r="D28" s="359"/>
      <c r="E28" s="360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69" t="s">
        <v>81</v>
      </c>
      <c r="C2" s="370"/>
      <c r="D2" s="370"/>
      <c r="E2" s="371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9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40">
        <v>12.6</v>
      </c>
    </row>
    <row r="6" spans="2:8" ht="15.75" thickBot="1" x14ac:dyDescent="0.3">
      <c r="B6" s="23" t="s">
        <v>15</v>
      </c>
      <c r="C6" s="75" t="s">
        <v>14</v>
      </c>
      <c r="D6" s="266" t="s">
        <v>13</v>
      </c>
      <c r="E6" s="346"/>
    </row>
    <row r="7" spans="2:8" x14ac:dyDescent="0.25">
      <c r="B7" s="12" t="s">
        <v>4</v>
      </c>
      <c r="C7" s="52">
        <v>13.8</v>
      </c>
      <c r="D7" s="270">
        <v>12.6</v>
      </c>
      <c r="E7" s="276"/>
    </row>
    <row r="8" spans="2:8" ht="15" customHeight="1" x14ac:dyDescent="0.25">
      <c r="B8" s="8" t="s">
        <v>12</v>
      </c>
      <c r="C8" s="57" t="s">
        <v>10</v>
      </c>
      <c r="D8" s="278" t="s">
        <v>10</v>
      </c>
      <c r="E8" s="281"/>
    </row>
    <row r="9" spans="2:8" x14ac:dyDescent="0.25">
      <c r="B9" s="8" t="s">
        <v>9</v>
      </c>
      <c r="C9" s="57" t="s">
        <v>67</v>
      </c>
      <c r="D9" s="278" t="s">
        <v>67</v>
      </c>
      <c r="E9" s="281"/>
    </row>
    <row r="10" spans="2:8" ht="15.75" thickBot="1" x14ac:dyDescent="0.3">
      <c r="B10" s="16" t="s">
        <v>8</v>
      </c>
      <c r="C10" s="48" t="s">
        <v>7</v>
      </c>
      <c r="D10" s="300" t="s">
        <v>7</v>
      </c>
      <c r="E10" s="348"/>
    </row>
    <row r="11" spans="2:8" x14ac:dyDescent="0.25">
      <c r="B11" s="12" t="s">
        <v>4</v>
      </c>
      <c r="C11" s="52">
        <v>13.8</v>
      </c>
      <c r="D11" s="270">
        <v>12.6</v>
      </c>
      <c r="E11" s="276"/>
    </row>
    <row r="12" spans="2:8" x14ac:dyDescent="0.25">
      <c r="B12" s="8" t="s">
        <v>6</v>
      </c>
      <c r="C12" s="57">
        <v>239</v>
      </c>
      <c r="D12" s="278">
        <v>159</v>
      </c>
      <c r="E12" s="281"/>
    </row>
    <row r="13" spans="2:8" x14ac:dyDescent="0.25">
      <c r="B13" s="19" t="s">
        <v>21</v>
      </c>
      <c r="C13" s="62" t="s">
        <v>68</v>
      </c>
      <c r="D13" s="349" t="s">
        <v>87</v>
      </c>
      <c r="E13" s="381"/>
    </row>
    <row r="14" spans="2:8" ht="15.75" thickBot="1" x14ac:dyDescent="0.3">
      <c r="B14" s="16" t="s">
        <v>5</v>
      </c>
      <c r="C14" s="48">
        <v>23.3</v>
      </c>
      <c r="D14" s="274">
        <v>25.8</v>
      </c>
      <c r="E14" s="277"/>
    </row>
    <row r="15" spans="2:8" x14ac:dyDescent="0.25">
      <c r="B15" s="12" t="s">
        <v>4</v>
      </c>
      <c r="C15" s="65">
        <v>13.8</v>
      </c>
      <c r="D15" s="270">
        <v>12.6</v>
      </c>
      <c r="E15" s="276"/>
    </row>
    <row r="16" spans="2:8" ht="15.75" customHeight="1" x14ac:dyDescent="0.25">
      <c r="B16" s="8" t="s">
        <v>3</v>
      </c>
      <c r="C16" s="57">
        <v>12</v>
      </c>
      <c r="D16" s="278">
        <v>14</v>
      </c>
      <c r="E16" s="281"/>
    </row>
    <row r="17" spans="2:5" x14ac:dyDescent="0.25">
      <c r="B17" s="6" t="s">
        <v>2</v>
      </c>
      <c r="C17" s="98" t="s">
        <v>72</v>
      </c>
      <c r="D17" s="278" t="s">
        <v>88</v>
      </c>
      <c r="E17" s="281"/>
    </row>
    <row r="18" spans="2:5" s="2" customFormat="1" ht="30" customHeight="1" thickBot="1" x14ac:dyDescent="0.3">
      <c r="B18" s="3" t="s">
        <v>1</v>
      </c>
      <c r="C18" s="72" t="s">
        <v>22</v>
      </c>
      <c r="D18" s="256" t="s">
        <v>22</v>
      </c>
      <c r="E18" s="258"/>
    </row>
    <row r="19" spans="2:5" x14ac:dyDescent="0.25">
      <c r="B19" s="327" t="s">
        <v>97</v>
      </c>
      <c r="C19" s="328"/>
      <c r="D19" s="328"/>
      <c r="E19" s="329"/>
    </row>
    <row r="20" spans="2:5" ht="45" customHeight="1" thickBot="1" x14ac:dyDescent="0.3">
      <c r="B20" s="330"/>
      <c r="C20" s="331"/>
      <c r="D20" s="331"/>
      <c r="E20" s="332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52" t="s">
        <v>106</v>
      </c>
      <c r="C23" s="361"/>
      <c r="D23" s="361"/>
      <c r="E23" s="362"/>
    </row>
    <row r="24" spans="2:5" x14ac:dyDescent="0.25">
      <c r="B24" s="363"/>
      <c r="C24" s="364"/>
      <c r="D24" s="364"/>
      <c r="E24" s="365"/>
    </row>
    <row r="25" spans="2:5" ht="15.75" thickBot="1" x14ac:dyDescent="0.3">
      <c r="B25" s="366"/>
      <c r="C25" s="367"/>
      <c r="D25" s="367"/>
      <c r="E25" s="368"/>
    </row>
    <row r="26" spans="2:5" x14ac:dyDescent="0.25">
      <c r="B26" s="352" t="s">
        <v>105</v>
      </c>
      <c r="C26" s="353"/>
      <c r="D26" s="353"/>
      <c r="E26" s="354"/>
    </row>
    <row r="27" spans="2:5" x14ac:dyDescent="0.25">
      <c r="B27" s="355"/>
      <c r="C27" s="356"/>
      <c r="D27" s="356"/>
      <c r="E27" s="357"/>
    </row>
    <row r="28" spans="2:5" ht="15.75" thickBot="1" x14ac:dyDescent="0.3">
      <c r="B28" s="358"/>
      <c r="C28" s="359"/>
      <c r="D28" s="359"/>
      <c r="E28" s="360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82" t="s">
        <v>89</v>
      </c>
      <c r="C2" s="383"/>
      <c r="D2" s="383"/>
      <c r="E2" s="383"/>
      <c r="F2" s="383"/>
      <c r="G2" s="383"/>
      <c r="H2" s="384"/>
      <c r="K2" s="1"/>
    </row>
    <row r="3" spans="2:11" ht="15.75" thickBot="1" x14ac:dyDescent="0.3"/>
    <row r="4" spans="2:11" x14ac:dyDescent="0.25">
      <c r="B4" s="25" t="s">
        <v>19</v>
      </c>
      <c r="C4" s="262">
        <v>1445</v>
      </c>
      <c r="D4" s="263"/>
      <c r="E4" s="263"/>
      <c r="F4" s="290" t="s">
        <v>18</v>
      </c>
      <c r="G4" s="291"/>
      <c r="H4" s="26">
        <v>21.5</v>
      </c>
    </row>
    <row r="5" spans="2:11" ht="15.75" thickBot="1" x14ac:dyDescent="0.3">
      <c r="B5" s="24" t="s">
        <v>17</v>
      </c>
      <c r="C5" s="264" t="s">
        <v>32</v>
      </c>
      <c r="D5" s="265"/>
      <c r="E5" s="265"/>
      <c r="F5" s="292" t="s">
        <v>16</v>
      </c>
      <c r="G5" s="293"/>
      <c r="H5" s="27"/>
    </row>
    <row r="6" spans="2:11" ht="15.75" thickBot="1" x14ac:dyDescent="0.3">
      <c r="B6" s="23" t="s">
        <v>15</v>
      </c>
      <c r="C6" s="266" t="s">
        <v>14</v>
      </c>
      <c r="D6" s="295"/>
      <c r="E6" s="267"/>
      <c r="F6" s="266" t="s">
        <v>13</v>
      </c>
      <c r="G6" s="295"/>
      <c r="H6" s="346"/>
    </row>
    <row r="7" spans="2:11" x14ac:dyDescent="0.25">
      <c r="B7" s="12" t="s">
        <v>4</v>
      </c>
      <c r="C7" s="270">
        <v>18</v>
      </c>
      <c r="D7" s="284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78" t="s">
        <v>11</v>
      </c>
      <c r="D8" s="279"/>
      <c r="E8" s="43" t="s">
        <v>10</v>
      </c>
      <c r="F8" s="41"/>
      <c r="G8" s="42"/>
      <c r="H8" s="46"/>
    </row>
    <row r="9" spans="2:11" x14ac:dyDescent="0.25">
      <c r="B9" s="8" t="s">
        <v>9</v>
      </c>
      <c r="C9" s="278" t="s">
        <v>33</v>
      </c>
      <c r="D9" s="286"/>
      <c r="E9" s="321"/>
      <c r="F9" s="41"/>
      <c r="G9" s="42"/>
      <c r="H9" s="4"/>
    </row>
    <row r="10" spans="2:11" ht="15.75" thickBot="1" x14ac:dyDescent="0.3">
      <c r="B10" s="16" t="s">
        <v>8</v>
      </c>
      <c r="C10" s="300" t="s">
        <v>7</v>
      </c>
      <c r="D10" s="304"/>
      <c r="E10" s="347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78" t="s">
        <v>75</v>
      </c>
      <c r="D17" s="286"/>
      <c r="E17" s="279"/>
      <c r="F17" s="278"/>
      <c r="G17" s="286"/>
      <c r="H17" s="281"/>
    </row>
    <row r="18" spans="2:8" s="2" customFormat="1" ht="30" customHeight="1" thickBot="1" x14ac:dyDescent="0.3">
      <c r="B18" s="3" t="s">
        <v>1</v>
      </c>
      <c r="C18" s="256" t="s">
        <v>22</v>
      </c>
      <c r="D18" s="288"/>
      <c r="E18" s="257"/>
      <c r="F18" s="256"/>
      <c r="G18" s="288"/>
      <c r="H18" s="258"/>
    </row>
    <row r="19" spans="2:8" x14ac:dyDescent="0.25">
      <c r="B19" s="327" t="s">
        <v>99</v>
      </c>
      <c r="C19" s="328"/>
      <c r="D19" s="328"/>
      <c r="E19" s="328"/>
      <c r="F19" s="328"/>
      <c r="G19" s="328"/>
      <c r="H19" s="329"/>
    </row>
    <row r="20" spans="2:8" ht="15.75" thickBot="1" x14ac:dyDescent="0.3">
      <c r="B20" s="330"/>
      <c r="C20" s="331"/>
      <c r="D20" s="331"/>
      <c r="E20" s="331"/>
      <c r="F20" s="331"/>
      <c r="G20" s="331"/>
      <c r="H20" s="332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42" t="s">
        <v>27</v>
      </c>
      <c r="C23" s="334"/>
      <c r="D23" s="334"/>
      <c r="E23" s="334"/>
      <c r="F23" s="334"/>
      <c r="G23" s="334"/>
      <c r="H23" s="335"/>
    </row>
    <row r="24" spans="2:8" x14ac:dyDescent="0.25">
      <c r="B24" s="336"/>
      <c r="C24" s="337"/>
      <c r="D24" s="337"/>
      <c r="E24" s="337"/>
      <c r="F24" s="337"/>
      <c r="G24" s="337"/>
      <c r="H24" s="338"/>
    </row>
    <row r="25" spans="2:8" ht="15.75" thickBot="1" x14ac:dyDescent="0.3">
      <c r="B25" s="339"/>
      <c r="C25" s="340"/>
      <c r="D25" s="340"/>
      <c r="E25" s="340"/>
      <c r="F25" s="340"/>
      <c r="G25" s="340"/>
      <c r="H25" s="341"/>
    </row>
    <row r="26" spans="2:8" x14ac:dyDescent="0.25">
      <c r="B26" s="342" t="s">
        <v>26</v>
      </c>
      <c r="C26" s="334"/>
      <c r="D26" s="334"/>
      <c r="E26" s="334"/>
      <c r="F26" s="334"/>
      <c r="G26" s="334"/>
      <c r="H26" s="335"/>
    </row>
    <row r="27" spans="2:8" x14ac:dyDescent="0.25">
      <c r="B27" s="336"/>
      <c r="C27" s="337"/>
      <c r="D27" s="337"/>
      <c r="E27" s="337"/>
      <c r="F27" s="337"/>
      <c r="G27" s="337"/>
      <c r="H27" s="338"/>
    </row>
    <row r="28" spans="2:8" ht="15.75" thickBot="1" x14ac:dyDescent="0.3">
      <c r="B28" s="339"/>
      <c r="C28" s="340"/>
      <c r="D28" s="340"/>
      <c r="E28" s="340"/>
      <c r="F28" s="340"/>
      <c r="G28" s="340"/>
      <c r="H28" s="341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69" t="s">
        <v>81</v>
      </c>
      <c r="C2" s="370"/>
      <c r="D2" s="370"/>
      <c r="E2" s="370"/>
      <c r="F2" s="370"/>
      <c r="G2" s="370"/>
      <c r="H2" s="370"/>
      <c r="I2" s="371"/>
      <c r="L2" s="1" t="s">
        <v>0</v>
      </c>
    </row>
    <row r="3" spans="2:14" ht="15.75" thickBot="1" x14ac:dyDescent="0.3"/>
    <row r="4" spans="2:14" x14ac:dyDescent="0.25">
      <c r="B4" s="25" t="s">
        <v>19</v>
      </c>
      <c r="C4" s="262">
        <v>1455</v>
      </c>
      <c r="D4" s="263"/>
      <c r="E4" s="263"/>
      <c r="F4" s="263"/>
      <c r="G4" s="290" t="s">
        <v>18</v>
      </c>
      <c r="H4" s="291"/>
      <c r="I4" s="139">
        <v>48.3</v>
      </c>
    </row>
    <row r="5" spans="2:14" ht="15.75" thickBot="1" x14ac:dyDescent="0.3">
      <c r="B5" s="24" t="s">
        <v>17</v>
      </c>
      <c r="C5" s="264" t="s">
        <v>32</v>
      </c>
      <c r="D5" s="265"/>
      <c r="E5" s="265"/>
      <c r="F5" s="265"/>
      <c r="G5" s="292" t="s">
        <v>16</v>
      </c>
      <c r="H5" s="293"/>
      <c r="I5" s="140">
        <v>50.3</v>
      </c>
    </row>
    <row r="6" spans="2:14" ht="15.75" thickBot="1" x14ac:dyDescent="0.3">
      <c r="B6" s="23" t="s">
        <v>15</v>
      </c>
      <c r="C6" s="266" t="s">
        <v>14</v>
      </c>
      <c r="D6" s="295"/>
      <c r="E6" s="295"/>
      <c r="F6" s="267"/>
      <c r="G6" s="266" t="s">
        <v>13</v>
      </c>
      <c r="H6" s="295"/>
      <c r="I6" s="346"/>
    </row>
    <row r="7" spans="2:14" x14ac:dyDescent="0.25">
      <c r="B7" s="12" t="s">
        <v>4</v>
      </c>
      <c r="C7" s="270">
        <v>45.9</v>
      </c>
      <c r="D7" s="284"/>
      <c r="E7" s="317">
        <v>2.4</v>
      </c>
      <c r="F7" s="271"/>
      <c r="G7" s="270">
        <v>47.7</v>
      </c>
      <c r="H7" s="284"/>
      <c r="I7" s="20">
        <v>2.6</v>
      </c>
    </row>
    <row r="8" spans="2:14" ht="15" customHeight="1" x14ac:dyDescent="0.25">
      <c r="B8" s="8" t="s">
        <v>12</v>
      </c>
      <c r="C8" s="278" t="s">
        <v>11</v>
      </c>
      <c r="D8" s="279"/>
      <c r="E8" s="386" t="s">
        <v>10</v>
      </c>
      <c r="F8" s="321"/>
      <c r="G8" s="278" t="s">
        <v>11</v>
      </c>
      <c r="H8" s="279"/>
      <c r="I8" s="4" t="s">
        <v>10</v>
      </c>
    </row>
    <row r="9" spans="2:14" x14ac:dyDescent="0.25">
      <c r="B9" s="8" t="s">
        <v>9</v>
      </c>
      <c r="C9" s="278" t="s">
        <v>34</v>
      </c>
      <c r="D9" s="286"/>
      <c r="E9" s="286"/>
      <c r="F9" s="321"/>
      <c r="G9" s="278" t="s">
        <v>34</v>
      </c>
      <c r="H9" s="286"/>
      <c r="I9" s="281"/>
    </row>
    <row r="10" spans="2:14" ht="15.75" thickBot="1" x14ac:dyDescent="0.3">
      <c r="B10" s="16" t="s">
        <v>8</v>
      </c>
      <c r="C10" s="300" t="s">
        <v>7</v>
      </c>
      <c r="D10" s="304"/>
      <c r="E10" s="304"/>
      <c r="F10" s="347"/>
      <c r="G10" s="300" t="s">
        <v>7</v>
      </c>
      <c r="H10" s="304"/>
      <c r="I10" s="348"/>
      <c r="N10" s="28"/>
    </row>
    <row r="11" spans="2:14" s="2" customFormat="1" x14ac:dyDescent="0.25">
      <c r="B11" s="99" t="s">
        <v>4</v>
      </c>
      <c r="C11" s="302">
        <v>20.9</v>
      </c>
      <c r="D11" s="385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272">
        <v>157</v>
      </c>
      <c r="D12" s="285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305" t="s">
        <v>76</v>
      </c>
      <c r="D13" s="306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256" t="s">
        <v>77</v>
      </c>
      <c r="D14" s="257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278" t="s">
        <v>79</v>
      </c>
      <c r="D17" s="286"/>
      <c r="E17" s="286"/>
      <c r="F17" s="279"/>
      <c r="G17" s="278" t="s">
        <v>94</v>
      </c>
      <c r="H17" s="286"/>
      <c r="I17" s="281"/>
    </row>
    <row r="18" spans="2:9" s="2" customFormat="1" ht="30" customHeight="1" thickBot="1" x14ac:dyDescent="0.3">
      <c r="B18" s="3" t="s">
        <v>1</v>
      </c>
      <c r="C18" s="256" t="s">
        <v>22</v>
      </c>
      <c r="D18" s="288"/>
      <c r="E18" s="288"/>
      <c r="F18" s="257"/>
      <c r="G18" s="256" t="s">
        <v>22</v>
      </c>
      <c r="H18" s="288"/>
      <c r="I18" s="258"/>
    </row>
    <row r="19" spans="2:9" x14ac:dyDescent="0.25">
      <c r="B19" s="327" t="s">
        <v>100</v>
      </c>
      <c r="C19" s="328"/>
      <c r="D19" s="328"/>
      <c r="E19" s="328"/>
      <c r="F19" s="328"/>
      <c r="G19" s="328"/>
      <c r="H19" s="328"/>
      <c r="I19" s="329"/>
    </row>
    <row r="20" spans="2:9" ht="30" customHeight="1" thickBot="1" x14ac:dyDescent="0.3">
      <c r="B20" s="330"/>
      <c r="C20" s="331"/>
      <c r="D20" s="331"/>
      <c r="E20" s="331"/>
      <c r="F20" s="331"/>
      <c r="G20" s="331"/>
      <c r="H20" s="331"/>
      <c r="I20" s="332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52" t="s">
        <v>104</v>
      </c>
      <c r="C23" s="361"/>
      <c r="D23" s="361"/>
      <c r="E23" s="361"/>
      <c r="F23" s="361"/>
      <c r="G23" s="361"/>
      <c r="H23" s="361"/>
      <c r="I23" s="362"/>
    </row>
    <row r="24" spans="2:9" x14ac:dyDescent="0.25">
      <c r="B24" s="363"/>
      <c r="C24" s="364"/>
      <c r="D24" s="364"/>
      <c r="E24" s="364"/>
      <c r="F24" s="364"/>
      <c r="G24" s="364"/>
      <c r="H24" s="364"/>
      <c r="I24" s="365"/>
    </row>
    <row r="25" spans="2:9" ht="15.75" thickBot="1" x14ac:dyDescent="0.3">
      <c r="B25" s="366"/>
      <c r="C25" s="367"/>
      <c r="D25" s="367"/>
      <c r="E25" s="367"/>
      <c r="F25" s="367"/>
      <c r="G25" s="367"/>
      <c r="H25" s="367"/>
      <c r="I25" s="368"/>
    </row>
    <row r="26" spans="2:9" x14ac:dyDescent="0.25">
      <c r="B26" s="352" t="s">
        <v>105</v>
      </c>
      <c r="C26" s="353"/>
      <c r="D26" s="353"/>
      <c r="E26" s="353"/>
      <c r="F26" s="353"/>
      <c r="G26" s="353"/>
      <c r="H26" s="353"/>
      <c r="I26" s="354"/>
    </row>
    <row r="27" spans="2:9" x14ac:dyDescent="0.25">
      <c r="B27" s="355"/>
      <c r="C27" s="356"/>
      <c r="D27" s="356"/>
      <c r="E27" s="356"/>
      <c r="F27" s="356"/>
      <c r="G27" s="356"/>
      <c r="H27" s="356"/>
      <c r="I27" s="357"/>
    </row>
    <row r="28" spans="2:9" ht="15.75" thickBot="1" x14ac:dyDescent="0.3">
      <c r="B28" s="358"/>
      <c r="C28" s="359"/>
      <c r="D28" s="359"/>
      <c r="E28" s="359"/>
      <c r="F28" s="359"/>
      <c r="G28" s="359"/>
      <c r="H28" s="359"/>
      <c r="I28" s="360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69" t="s">
        <v>81</v>
      </c>
      <c r="C2" s="370"/>
      <c r="D2" s="370"/>
      <c r="E2" s="370"/>
      <c r="F2" s="370"/>
      <c r="G2" s="371"/>
      <c r="J2" s="1" t="s">
        <v>0</v>
      </c>
    </row>
    <row r="3" spans="2:10" ht="15.75" thickBot="1" x14ac:dyDescent="0.3"/>
    <row r="4" spans="2:10" x14ac:dyDescent="0.25">
      <c r="B4" s="25" t="s">
        <v>19</v>
      </c>
      <c r="C4" s="262">
        <v>1498</v>
      </c>
      <c r="D4" s="263"/>
      <c r="E4" s="290" t="s">
        <v>18</v>
      </c>
      <c r="F4" s="291"/>
      <c r="G4" s="139">
        <v>11.3</v>
      </c>
    </row>
    <row r="5" spans="2:10" ht="15.75" thickBot="1" x14ac:dyDescent="0.3">
      <c r="B5" s="24" t="s">
        <v>17</v>
      </c>
      <c r="C5" s="264" t="s">
        <v>32</v>
      </c>
      <c r="D5" s="265"/>
      <c r="E5" s="292" t="s">
        <v>16</v>
      </c>
      <c r="F5" s="293"/>
      <c r="G5" s="140">
        <v>11.9</v>
      </c>
    </row>
    <row r="6" spans="2:10" ht="15.75" thickBot="1" x14ac:dyDescent="0.3">
      <c r="B6" s="23" t="s">
        <v>15</v>
      </c>
      <c r="C6" s="266" t="s">
        <v>14</v>
      </c>
      <c r="D6" s="267"/>
      <c r="E6" s="266" t="s">
        <v>13</v>
      </c>
      <c r="F6" s="295"/>
      <c r="G6" s="346"/>
    </row>
    <row r="7" spans="2:10" x14ac:dyDescent="0.25">
      <c r="B7" s="12" t="s">
        <v>4</v>
      </c>
      <c r="C7" s="270">
        <v>11.3</v>
      </c>
      <c r="D7" s="271"/>
      <c r="E7" s="270">
        <v>11.9</v>
      </c>
      <c r="F7" s="283"/>
      <c r="G7" s="276"/>
    </row>
    <row r="8" spans="2:10" ht="15" customHeight="1" x14ac:dyDescent="0.25">
      <c r="B8" s="8" t="s">
        <v>12</v>
      </c>
      <c r="C8" s="278" t="s">
        <v>11</v>
      </c>
      <c r="D8" s="321"/>
      <c r="E8" s="278" t="s">
        <v>11</v>
      </c>
      <c r="F8" s="286"/>
      <c r="G8" s="281"/>
    </row>
    <row r="9" spans="2:10" x14ac:dyDescent="0.25">
      <c r="B9" s="8" t="s">
        <v>9</v>
      </c>
      <c r="C9" s="278" t="s">
        <v>34</v>
      </c>
      <c r="D9" s="321"/>
      <c r="E9" s="278" t="s">
        <v>34</v>
      </c>
      <c r="F9" s="286"/>
      <c r="G9" s="281"/>
    </row>
    <row r="10" spans="2:10" ht="15.75" thickBot="1" x14ac:dyDescent="0.3">
      <c r="B10" s="16" t="s">
        <v>8</v>
      </c>
      <c r="C10" s="300" t="s">
        <v>7</v>
      </c>
      <c r="D10" s="347"/>
      <c r="E10" s="300" t="s">
        <v>7</v>
      </c>
      <c r="F10" s="304"/>
      <c r="G10" s="348"/>
    </row>
    <row r="11" spans="2:10" x14ac:dyDescent="0.25">
      <c r="B11" s="12" t="s">
        <v>4</v>
      </c>
      <c r="C11" s="270">
        <v>11.3</v>
      </c>
      <c r="D11" s="271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78">
        <v>207</v>
      </c>
      <c r="D12" s="321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49" t="s">
        <v>71</v>
      </c>
      <c r="D13" s="351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74">
        <v>32.299999999999997</v>
      </c>
      <c r="D14" s="275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78" t="s">
        <v>80</v>
      </c>
      <c r="D17" s="279"/>
      <c r="E17" s="278" t="s">
        <v>95</v>
      </c>
      <c r="F17" s="286"/>
      <c r="G17" s="281"/>
    </row>
    <row r="18" spans="2:7" s="2" customFormat="1" ht="30" customHeight="1" thickBot="1" x14ac:dyDescent="0.3">
      <c r="B18" s="3" t="s">
        <v>1</v>
      </c>
      <c r="C18" s="256" t="s">
        <v>22</v>
      </c>
      <c r="D18" s="257"/>
      <c r="E18" s="256" t="s">
        <v>22</v>
      </c>
      <c r="F18" s="288"/>
      <c r="G18" s="258"/>
    </row>
    <row r="19" spans="2:7" x14ac:dyDescent="0.25">
      <c r="B19" s="327" t="s">
        <v>101</v>
      </c>
      <c r="C19" s="328"/>
      <c r="D19" s="328"/>
      <c r="E19" s="328"/>
      <c r="F19" s="328"/>
      <c r="G19" s="329"/>
    </row>
    <row r="20" spans="2:7" ht="30" customHeight="1" thickBot="1" x14ac:dyDescent="0.3">
      <c r="B20" s="330"/>
      <c r="C20" s="331"/>
      <c r="D20" s="331"/>
      <c r="E20" s="331"/>
      <c r="F20" s="331"/>
      <c r="G20" s="332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87" t="s">
        <v>102</v>
      </c>
      <c r="C23" s="353"/>
      <c r="D23" s="353"/>
      <c r="E23" s="353"/>
      <c r="F23" s="353"/>
      <c r="G23" s="354"/>
    </row>
    <row r="24" spans="2:7" x14ac:dyDescent="0.25">
      <c r="B24" s="355"/>
      <c r="C24" s="356"/>
      <c r="D24" s="356"/>
      <c r="E24" s="356"/>
      <c r="F24" s="356"/>
      <c r="G24" s="357"/>
    </row>
    <row r="25" spans="2:7" ht="15.75" thickBot="1" x14ac:dyDescent="0.3">
      <c r="B25" s="358"/>
      <c r="C25" s="359"/>
      <c r="D25" s="359"/>
      <c r="E25" s="359"/>
      <c r="F25" s="359"/>
      <c r="G25" s="360"/>
    </row>
    <row r="26" spans="2:7" x14ac:dyDescent="0.25">
      <c r="B26" s="352" t="s">
        <v>105</v>
      </c>
      <c r="C26" s="353"/>
      <c r="D26" s="353"/>
      <c r="E26" s="353"/>
      <c r="F26" s="353"/>
      <c r="G26" s="354"/>
    </row>
    <row r="27" spans="2:7" x14ac:dyDescent="0.25">
      <c r="B27" s="355"/>
      <c r="C27" s="356"/>
      <c r="D27" s="356"/>
      <c r="E27" s="356"/>
      <c r="F27" s="356"/>
      <c r="G27" s="357"/>
    </row>
    <row r="28" spans="2:7" ht="15.75" thickBot="1" x14ac:dyDescent="0.3">
      <c r="B28" s="358"/>
      <c r="C28" s="359"/>
      <c r="D28" s="359"/>
      <c r="E28" s="359"/>
      <c r="F28" s="359"/>
      <c r="G28" s="360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FOR REVIEW</vt:lpstr>
      <vt:lpstr>All Proposed Changes</vt:lpstr>
      <vt:lpstr>SUMMARY</vt:lpstr>
      <vt:lpstr>1567</vt:lpstr>
      <vt:lpstr>1689</vt:lpstr>
      <vt:lpstr>1777</vt:lpstr>
      <vt:lpstr>1792</vt:lpstr>
      <vt:lpstr>1801</vt:lpstr>
      <vt:lpstr>1803 &amp; 1810</vt:lpstr>
      <vt:lpstr>1815</vt:lpstr>
      <vt:lpstr>1821</vt:lpstr>
      <vt:lpstr>1825</vt:lpstr>
      <vt:lpstr>1845</vt:lpstr>
      <vt:lpstr>1864, 1869 &amp; 1900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2018-03-20T19:27:51Z</dcterms:modified>
</cp:coreProperties>
</file>